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1_2025-AN\25F067_AC_Location de matériels et prestations audiovisuelles pour les manifestations évènementielles\3_prepa_DCE\DCE_25F067_RK\"/>
    </mc:Choice>
  </mc:AlternateContent>
  <bookViews>
    <workbookView xWindow="-20" yWindow="-20" windowWidth="20700" windowHeight="9690" tabRatio="273" activeTab="2"/>
  </bookViews>
  <sheets>
    <sheet name="BPU matériel" sheetId="4" r:id="rId1"/>
    <sheet name="BPU personnel" sheetId="3" r:id="rId2"/>
    <sheet name="DQE" sheetId="6" r:id="rId3"/>
  </sheets>
  <definedNames>
    <definedName name="_xlnm.Print_Titles" localSheetId="2">DQE!$3:$4</definedName>
    <definedName name="_xlnm.Print_Area" localSheetId="2">DQE!$A$3:$H$160</definedName>
  </definedNames>
  <calcPr calcId="162913"/>
</workbook>
</file>

<file path=xl/calcChain.xml><?xml version="1.0" encoding="utf-8"?>
<calcChain xmlns="http://schemas.openxmlformats.org/spreadsheetml/2006/main">
  <c r="G165" i="6" l="1"/>
  <c r="G164" i="6"/>
  <c r="F120" i="4" l="1"/>
  <c r="G120" i="4" s="1"/>
  <c r="I120" i="4" l="1"/>
  <c r="H120" i="4"/>
  <c r="D109" i="6"/>
  <c r="C109" i="6"/>
  <c r="D32" i="6"/>
  <c r="C32" i="6"/>
  <c r="C55" i="6"/>
  <c r="D55" i="6"/>
  <c r="G55" i="6" s="1"/>
  <c r="D22" i="6"/>
  <c r="G22" i="6" s="1"/>
  <c r="C22" i="6"/>
  <c r="D147" i="6" l="1"/>
  <c r="D146" i="6"/>
  <c r="D23" i="3" l="1"/>
  <c r="E23" i="3" s="1"/>
  <c r="H23" i="3"/>
  <c r="H20" i="3"/>
  <c r="I20" i="3" s="1"/>
  <c r="J20" i="3" s="1"/>
  <c r="H19" i="3"/>
  <c r="I19" i="3" s="1"/>
  <c r="J19" i="3" s="1"/>
  <c r="H16" i="3"/>
  <c r="I16" i="3" s="1"/>
  <c r="J16" i="3" s="1"/>
  <c r="H9" i="3"/>
  <c r="I9" i="3" s="1"/>
  <c r="J9" i="3" s="1"/>
  <c r="H10" i="3"/>
  <c r="I10" i="3" s="1"/>
  <c r="J10" i="3" s="1"/>
  <c r="H11" i="3"/>
  <c r="I11" i="3" s="1"/>
  <c r="J11" i="3" s="1"/>
  <c r="H12" i="3"/>
  <c r="I12" i="3" s="1"/>
  <c r="J12" i="3" s="1"/>
  <c r="H13" i="3"/>
  <c r="I13" i="3" s="1"/>
  <c r="J13" i="3" s="1"/>
  <c r="H8" i="3"/>
  <c r="I8" i="3" s="1"/>
  <c r="J8" i="3" s="1"/>
  <c r="D29" i="6"/>
  <c r="C29" i="6"/>
  <c r="I23" i="3" l="1"/>
  <c r="J23" i="3" s="1"/>
  <c r="D126" i="6"/>
  <c r="C126" i="6"/>
  <c r="D153" i="6"/>
  <c r="G153" i="6" s="1"/>
  <c r="C153" i="6"/>
  <c r="D94" i="6"/>
  <c r="G94" i="6" s="1"/>
  <c r="C94" i="6"/>
  <c r="C93" i="6"/>
  <c r="C92" i="6"/>
  <c r="D88" i="6"/>
  <c r="G88" i="6" s="1"/>
  <c r="C88" i="6"/>
  <c r="D45" i="6"/>
  <c r="G45" i="6" s="1"/>
  <c r="C45" i="6"/>
  <c r="D47" i="6"/>
  <c r="D46" i="6"/>
  <c r="D44" i="6"/>
  <c r="D33" i="6"/>
  <c r="C33" i="6"/>
  <c r="F118" i="4" l="1"/>
  <c r="G118" i="4" s="1"/>
  <c r="I118" i="4"/>
  <c r="H118" i="4" l="1"/>
  <c r="D21" i="6"/>
  <c r="G21" i="6" s="1"/>
  <c r="C21" i="6"/>
  <c r="F128" i="4" l="1"/>
  <c r="G128" i="4" s="1"/>
  <c r="H128" i="4" l="1"/>
  <c r="I128" i="4"/>
  <c r="F139" i="4"/>
  <c r="D48" i="6"/>
  <c r="G48" i="6" s="1"/>
  <c r="C48" i="6"/>
  <c r="D152" i="6"/>
  <c r="G152" i="6" s="1"/>
  <c r="D151" i="6"/>
  <c r="G151" i="6" s="1"/>
  <c r="C152" i="6"/>
  <c r="C151" i="6"/>
  <c r="D148" i="6"/>
  <c r="G148" i="6" s="1"/>
  <c r="C148" i="6"/>
  <c r="C147" i="6"/>
  <c r="C146" i="6"/>
  <c r="D140" i="6"/>
  <c r="G140" i="6" s="1"/>
  <c r="C140" i="6"/>
  <c r="F119" i="4"/>
  <c r="G119" i="4" s="1"/>
  <c r="D139" i="6"/>
  <c r="G139" i="6" s="1"/>
  <c r="C139" i="6"/>
  <c r="D138" i="6"/>
  <c r="G138" i="6" s="1"/>
  <c r="C138" i="6"/>
  <c r="D137" i="6"/>
  <c r="G137" i="6" s="1"/>
  <c r="C137" i="6"/>
  <c r="D125" i="6"/>
  <c r="G125" i="6" s="1"/>
  <c r="C125" i="6"/>
  <c r="D124" i="6"/>
  <c r="G124" i="6" s="1"/>
  <c r="C124" i="6"/>
  <c r="D117" i="6"/>
  <c r="G117" i="6" s="1"/>
  <c r="C117" i="6"/>
  <c r="D116" i="6"/>
  <c r="G116" i="6" s="1"/>
  <c r="C116" i="6"/>
  <c r="D113" i="6"/>
  <c r="G113" i="6" s="1"/>
  <c r="C113" i="6"/>
  <c r="D112" i="6"/>
  <c r="G112" i="6" s="1"/>
  <c r="C112" i="6"/>
  <c r="G109" i="6"/>
  <c r="D108" i="6"/>
  <c r="G108" i="6" s="1"/>
  <c r="C108" i="6"/>
  <c r="D107" i="6"/>
  <c r="G107" i="6" s="1"/>
  <c r="C107" i="6"/>
  <c r="D87" i="6"/>
  <c r="G87" i="6" s="1"/>
  <c r="C87" i="6"/>
  <c r="D86" i="6"/>
  <c r="G86" i="6" s="1"/>
  <c r="C86" i="6"/>
  <c r="D80" i="6"/>
  <c r="G80" i="6" s="1"/>
  <c r="G81" i="6" s="1"/>
  <c r="C80" i="6"/>
  <c r="D76" i="6"/>
  <c r="G76" i="6" s="1"/>
  <c r="C76" i="6"/>
  <c r="D75" i="6"/>
  <c r="G75" i="6" s="1"/>
  <c r="C75" i="6"/>
  <c r="D74" i="6"/>
  <c r="G74" i="6" s="1"/>
  <c r="C74" i="6"/>
  <c r="D73" i="6"/>
  <c r="G73" i="6" s="1"/>
  <c r="C73" i="6"/>
  <c r="D72" i="6"/>
  <c r="G72" i="6" s="1"/>
  <c r="C72" i="6"/>
  <c r="D71" i="6"/>
  <c r="G71" i="6" s="1"/>
  <c r="C71" i="6"/>
  <c r="D70" i="6"/>
  <c r="G70" i="6" s="1"/>
  <c r="C70" i="6"/>
  <c r="D69" i="6"/>
  <c r="G69" i="6" s="1"/>
  <c r="C69" i="6"/>
  <c r="F23" i="3"/>
  <c r="F20" i="3"/>
  <c r="F19" i="3"/>
  <c r="F16" i="3"/>
  <c r="F9" i="3"/>
  <c r="F10" i="3"/>
  <c r="F11" i="3"/>
  <c r="F12" i="3"/>
  <c r="F13" i="3"/>
  <c r="F8" i="3"/>
  <c r="G32" i="6"/>
  <c r="D34" i="6"/>
  <c r="G34" i="6" s="1"/>
  <c r="C54" i="6"/>
  <c r="C52" i="6"/>
  <c r="C53" i="6"/>
  <c r="C51" i="6"/>
  <c r="C47" i="6"/>
  <c r="C46" i="6"/>
  <c r="C44" i="6"/>
  <c r="D38" i="6"/>
  <c r="G38" i="6" s="1"/>
  <c r="C38" i="6"/>
  <c r="D37" i="6"/>
  <c r="G37" i="6" s="1"/>
  <c r="C37" i="6"/>
  <c r="C34" i="6"/>
  <c r="G33" i="6"/>
  <c r="G29" i="6"/>
  <c r="D28" i="6"/>
  <c r="G28" i="6" s="1"/>
  <c r="C28" i="6"/>
  <c r="D25" i="6"/>
  <c r="G25" i="6" s="1"/>
  <c r="G26" i="6" s="1"/>
  <c r="C25" i="6"/>
  <c r="D20" i="6"/>
  <c r="G20" i="6" s="1"/>
  <c r="C20" i="6"/>
  <c r="F102" i="4"/>
  <c r="G102" i="4" s="1"/>
  <c r="D19" i="6"/>
  <c r="G19" i="6" s="1"/>
  <c r="C19" i="6"/>
  <c r="F101" i="4"/>
  <c r="H101" i="4" s="1"/>
  <c r="D18" i="6"/>
  <c r="G18" i="6" s="1"/>
  <c r="C18" i="6"/>
  <c r="D17" i="6"/>
  <c r="G17" i="6" s="1"/>
  <c r="C17" i="6"/>
  <c r="D16" i="6"/>
  <c r="G16" i="6" s="1"/>
  <c r="C16" i="6"/>
  <c r="D15" i="6"/>
  <c r="G15" i="6" s="1"/>
  <c r="C15" i="6"/>
  <c r="D14" i="6"/>
  <c r="G14" i="6" s="1"/>
  <c r="C14" i="6"/>
  <c r="F134" i="4"/>
  <c r="I134" i="4" s="1"/>
  <c r="F133" i="4"/>
  <c r="I133" i="4" s="1"/>
  <c r="F132" i="4"/>
  <c r="I132" i="4" s="1"/>
  <c r="F131" i="4"/>
  <c r="I131" i="4" s="1"/>
  <c r="F125" i="4"/>
  <c r="G125" i="4" s="1"/>
  <c r="F126" i="4"/>
  <c r="I126" i="4" s="1"/>
  <c r="F127" i="4"/>
  <c r="H127" i="4" s="1"/>
  <c r="F124" i="4"/>
  <c r="I124" i="4" s="1"/>
  <c r="F117" i="4"/>
  <c r="I117" i="4" s="1"/>
  <c r="F116" i="4"/>
  <c r="I116" i="4" s="1"/>
  <c r="F115" i="4"/>
  <c r="I115" i="4" s="1"/>
  <c r="F114" i="4"/>
  <c r="I114" i="4" s="1"/>
  <c r="F113" i="4"/>
  <c r="I113" i="4" s="1"/>
  <c r="F112" i="4"/>
  <c r="I112" i="4" s="1"/>
  <c r="F109" i="4"/>
  <c r="G109" i="4" s="1"/>
  <c r="F108" i="4"/>
  <c r="I108" i="4" s="1"/>
  <c r="F96" i="4"/>
  <c r="G96" i="4" s="1"/>
  <c r="F97" i="4"/>
  <c r="G97" i="4" s="1"/>
  <c r="F98" i="4"/>
  <c r="H98" i="4" s="1"/>
  <c r="F99" i="4"/>
  <c r="G99" i="4" s="1"/>
  <c r="F100" i="4"/>
  <c r="H100" i="4" s="1"/>
  <c r="F88" i="4"/>
  <c r="G88" i="4" s="1"/>
  <c r="F89" i="4"/>
  <c r="H89" i="4" s="1"/>
  <c r="F90" i="4"/>
  <c r="G90" i="4" s="1"/>
  <c r="F91" i="4"/>
  <c r="G91" i="4" s="1"/>
  <c r="F92" i="4"/>
  <c r="G92" i="4" s="1"/>
  <c r="F93" i="4"/>
  <c r="H93" i="4" s="1"/>
  <c r="F94" i="4"/>
  <c r="G94" i="4" s="1"/>
  <c r="F95" i="4"/>
  <c r="G95" i="4" s="1"/>
  <c r="F87" i="4"/>
  <c r="I87" i="4" s="1"/>
  <c r="F86" i="4"/>
  <c r="I86" i="4" s="1"/>
  <c r="F85" i="4"/>
  <c r="G85" i="4" s="1"/>
  <c r="F80" i="4"/>
  <c r="G80" i="4" s="1"/>
  <c r="F81" i="4"/>
  <c r="G81" i="4" s="1"/>
  <c r="F79" i="4"/>
  <c r="I79" i="4" s="1"/>
  <c r="F65" i="4"/>
  <c r="G65" i="4" s="1"/>
  <c r="F66" i="4"/>
  <c r="I66" i="4" s="1"/>
  <c r="F67" i="4"/>
  <c r="G67" i="4" s="1"/>
  <c r="F68" i="4"/>
  <c r="G68" i="4" s="1"/>
  <c r="F69" i="4"/>
  <c r="G69" i="4" s="1"/>
  <c r="F70" i="4"/>
  <c r="G70" i="4" s="1"/>
  <c r="F71" i="4"/>
  <c r="G71" i="4" s="1"/>
  <c r="F72" i="4"/>
  <c r="H72" i="4" s="1"/>
  <c r="F64" i="4"/>
  <c r="I64" i="4" s="1"/>
  <c r="F60" i="4"/>
  <c r="I60" i="4" s="1"/>
  <c r="F61" i="4"/>
  <c r="G61" i="4" s="1"/>
  <c r="G142" i="6" l="1"/>
  <c r="G23" i="6"/>
  <c r="G11" i="3"/>
  <c r="G23" i="3"/>
  <c r="G9" i="3"/>
  <c r="G19" i="3"/>
  <c r="D93" i="6"/>
  <c r="G93" i="6" s="1"/>
  <c r="G20" i="3"/>
  <c r="G12" i="3"/>
  <c r="D92" i="6"/>
  <c r="G92" i="6" s="1"/>
  <c r="G89" i="6"/>
  <c r="G154" i="6"/>
  <c r="G8" i="3"/>
  <c r="D51" i="6"/>
  <c r="G51" i="6" s="1"/>
  <c r="G13" i="3"/>
  <c r="D52" i="6"/>
  <c r="G52" i="6" s="1"/>
  <c r="G10" i="3"/>
  <c r="D54" i="6"/>
  <c r="G54" i="6" s="1"/>
  <c r="G16" i="3"/>
  <c r="D53" i="6"/>
  <c r="G53" i="6" s="1"/>
  <c r="I109" i="4"/>
  <c r="H102" i="4"/>
  <c r="G98" i="4"/>
  <c r="H90" i="4"/>
  <c r="G89" i="4"/>
  <c r="H80" i="4"/>
  <c r="G146" i="6"/>
  <c r="G147" i="6"/>
  <c r="H95" i="4"/>
  <c r="I94" i="4"/>
  <c r="I98" i="4"/>
  <c r="G127" i="4"/>
  <c r="I61" i="4"/>
  <c r="H125" i="4"/>
  <c r="H66" i="4"/>
  <c r="G66" i="4"/>
  <c r="I89" i="4"/>
  <c r="H61" i="4"/>
  <c r="H88" i="4"/>
  <c r="H94" i="4"/>
  <c r="G100" i="4"/>
  <c r="G101" i="4"/>
  <c r="I72" i="4"/>
  <c r="H99" i="4"/>
  <c r="G72" i="4"/>
  <c r="I95" i="4"/>
  <c r="I99" i="4"/>
  <c r="H92" i="4"/>
  <c r="I70" i="4"/>
  <c r="H70" i="4"/>
  <c r="I88" i="4"/>
  <c r="I93" i="4"/>
  <c r="H69" i="4"/>
  <c r="G93" i="4"/>
  <c r="H96" i="4"/>
  <c r="I100" i="4"/>
  <c r="I127" i="4"/>
  <c r="H126" i="4"/>
  <c r="I69" i="4"/>
  <c r="I92" i="4"/>
  <c r="G126" i="4"/>
  <c r="I102" i="4"/>
  <c r="I125" i="4"/>
  <c r="I119" i="4"/>
  <c r="H119" i="4"/>
  <c r="G60" i="4"/>
  <c r="I81" i="4"/>
  <c r="H81" i="4"/>
  <c r="I91" i="4"/>
  <c r="I67" i="4"/>
  <c r="H91" i="4"/>
  <c r="I97" i="4"/>
  <c r="H67" i="4"/>
  <c r="H97" i="4"/>
  <c r="I80" i="4"/>
  <c r="I90" i="4"/>
  <c r="I101" i="4"/>
  <c r="I96" i="4"/>
  <c r="G118" i="6"/>
  <c r="G114" i="6"/>
  <c r="G126" i="6"/>
  <c r="G127" i="6" s="1"/>
  <c r="G110" i="6"/>
  <c r="G47" i="6"/>
  <c r="G46" i="6"/>
  <c r="G44" i="6"/>
  <c r="G39" i="6"/>
  <c r="G30" i="6"/>
  <c r="G35" i="6"/>
  <c r="G78" i="6"/>
  <c r="G82" i="6" s="1"/>
  <c r="H132" i="4"/>
  <c r="H133" i="4"/>
  <c r="G131" i="4"/>
  <c r="H131" i="4"/>
  <c r="H134" i="4"/>
  <c r="G132" i="4"/>
  <c r="G133" i="4"/>
  <c r="G134" i="4"/>
  <c r="H124" i="4"/>
  <c r="G124" i="4"/>
  <c r="G116" i="4"/>
  <c r="H113" i="4"/>
  <c r="G114" i="4"/>
  <c r="G113" i="4"/>
  <c r="H116" i="4"/>
  <c r="G117" i="4"/>
  <c r="H114" i="4"/>
  <c r="H117" i="4"/>
  <c r="G112" i="4"/>
  <c r="G115" i="4"/>
  <c r="H112" i="4"/>
  <c r="H115" i="4"/>
  <c r="H109" i="4"/>
  <c r="H108" i="4"/>
  <c r="G108" i="4"/>
  <c r="I85" i="4"/>
  <c r="G86" i="4"/>
  <c r="H85" i="4"/>
  <c r="H86" i="4"/>
  <c r="G87" i="4"/>
  <c r="H87" i="4"/>
  <c r="H79" i="4"/>
  <c r="G79" i="4"/>
  <c r="I71" i="4"/>
  <c r="I68" i="4"/>
  <c r="I65" i="4"/>
  <c r="H71" i="4"/>
  <c r="H68" i="4"/>
  <c r="H65" i="4"/>
  <c r="G64" i="4"/>
  <c r="H64" i="4"/>
  <c r="H60" i="4"/>
  <c r="G95" i="6" l="1"/>
  <c r="G97" i="6" s="1"/>
  <c r="G99" i="6" s="1"/>
  <c r="G101" i="6" s="1"/>
  <c r="G56" i="6"/>
  <c r="G40" i="6"/>
  <c r="G149" i="6"/>
  <c r="G155" i="6" s="1"/>
  <c r="G157" i="6" s="1"/>
  <c r="G159" i="6" s="1"/>
  <c r="G49" i="6"/>
  <c r="G120" i="6"/>
  <c r="G129" i="6" s="1"/>
  <c r="G131" i="6" s="1"/>
  <c r="G58" i="6" l="1"/>
  <c r="G59" i="6" s="1"/>
  <c r="G61" i="6" s="1"/>
  <c r="G161" i="6" s="1"/>
  <c r="F27" i="4" l="1"/>
  <c r="I27" i="4" s="1"/>
  <c r="F28" i="4"/>
  <c r="H28" i="4" s="1"/>
  <c r="F26" i="4"/>
  <c r="G26" i="4" s="1"/>
  <c r="F25" i="4"/>
  <c r="G25" i="4" s="1"/>
  <c r="F24" i="4"/>
  <c r="I24" i="4" s="1"/>
  <c r="F23" i="4"/>
  <c r="I23" i="4" s="1"/>
  <c r="F52" i="4"/>
  <c r="I52" i="4" s="1"/>
  <c r="F53" i="4"/>
  <c r="I53" i="4" s="1"/>
  <c r="F54" i="4"/>
  <c r="G54" i="4" s="1"/>
  <c r="F55" i="4"/>
  <c r="G55" i="4" s="1"/>
  <c r="F56" i="4"/>
  <c r="G56" i="4" s="1"/>
  <c r="F51" i="4"/>
  <c r="I51" i="4" s="1"/>
  <c r="F43" i="4"/>
  <c r="G43" i="4" s="1"/>
  <c r="F42" i="4"/>
  <c r="I42" i="4" s="1"/>
  <c r="F41" i="4"/>
  <c r="I41" i="4" s="1"/>
  <c r="F40" i="4"/>
  <c r="I40" i="4" s="1"/>
  <c r="F39" i="4"/>
  <c r="G39" i="4" s="1"/>
  <c r="F38" i="4"/>
  <c r="G38" i="4" s="1"/>
  <c r="F37" i="4"/>
  <c r="G37" i="4" s="1"/>
  <c r="F36" i="4"/>
  <c r="I36" i="4" s="1"/>
  <c r="F9" i="4"/>
  <c r="G9" i="4" s="1"/>
  <c r="F10" i="4"/>
  <c r="G10" i="4" s="1"/>
  <c r="F11" i="4"/>
  <c r="G11" i="4" s="1"/>
  <c r="F12" i="4"/>
  <c r="I12" i="4" s="1"/>
  <c r="F13" i="4"/>
  <c r="G13" i="4" s="1"/>
  <c r="F14" i="4"/>
  <c r="I14" i="4" s="1"/>
  <c r="F15" i="4"/>
  <c r="G15" i="4" s="1"/>
  <c r="F16" i="4"/>
  <c r="G16" i="4" s="1"/>
  <c r="F17" i="4"/>
  <c r="G17" i="4" s="1"/>
  <c r="F18" i="4"/>
  <c r="H18" i="4" s="1"/>
  <c r="F19" i="4"/>
  <c r="H19" i="4" s="1"/>
  <c r="F20" i="4"/>
  <c r="G20" i="4" s="1"/>
  <c r="F21" i="4"/>
  <c r="G21" i="4" s="1"/>
  <c r="F22" i="4"/>
  <c r="G22" i="4" s="1"/>
  <c r="F8" i="4"/>
  <c r="G8" i="4" s="1"/>
  <c r="D9" i="3"/>
  <c r="E9" i="3" s="1"/>
  <c r="D10" i="3"/>
  <c r="E10" i="3" s="1"/>
  <c r="D11" i="3"/>
  <c r="E11" i="3" s="1"/>
  <c r="D12" i="3"/>
  <c r="E12" i="3" s="1"/>
  <c r="D13" i="3"/>
  <c r="E13" i="3" s="1"/>
  <c r="D20" i="3"/>
  <c r="E20" i="3" s="1"/>
  <c r="D19" i="3"/>
  <c r="E19" i="3" s="1"/>
  <c r="D16" i="3"/>
  <c r="E16" i="3" s="1"/>
  <c r="D8" i="3"/>
  <c r="E8" i="3" s="1"/>
  <c r="I26" i="4" l="1"/>
  <c r="H26" i="4"/>
  <c r="H27" i="4"/>
  <c r="G36" i="4"/>
  <c r="G27" i="4"/>
  <c r="H36" i="4"/>
  <c r="I37" i="4"/>
  <c r="G28" i="4"/>
  <c r="I28" i="4"/>
  <c r="I38" i="4"/>
  <c r="G41" i="4"/>
  <c r="G40" i="4"/>
  <c r="H41" i="4"/>
  <c r="H25" i="4"/>
  <c r="H23" i="4"/>
  <c r="G23" i="4"/>
  <c r="G24" i="4"/>
  <c r="H24" i="4"/>
  <c r="I25" i="4"/>
  <c r="G42" i="4"/>
  <c r="H55" i="4"/>
  <c r="H42" i="4"/>
  <c r="H54" i="4"/>
  <c r="H53" i="4"/>
  <c r="I39" i="4"/>
  <c r="H52" i="4"/>
  <c r="G53" i="4"/>
  <c r="H38" i="4"/>
  <c r="G52" i="4"/>
  <c r="H40" i="4"/>
  <c r="H39" i="4"/>
  <c r="H56" i="4"/>
  <c r="H43" i="4"/>
  <c r="I56" i="4"/>
  <c r="H37" i="4"/>
  <c r="I43" i="4"/>
  <c r="I55" i="4"/>
  <c r="I54" i="4"/>
  <c r="G51" i="4"/>
  <c r="H51" i="4"/>
  <c r="I20" i="4"/>
  <c r="G19" i="4"/>
  <c r="H20" i="4"/>
  <c r="I19" i="4"/>
  <c r="H17" i="4"/>
  <c r="I16" i="4"/>
  <c r="H16" i="4"/>
  <c r="H8" i="4"/>
  <c r="I15" i="4"/>
  <c r="I8" i="4"/>
  <c r="H15" i="4"/>
  <c r="H21" i="4"/>
  <c r="H13" i="4"/>
  <c r="G12" i="4"/>
  <c r="I11" i="4"/>
  <c r="H11" i="4"/>
  <c r="I22" i="4"/>
  <c r="H10" i="4"/>
  <c r="H12" i="4"/>
  <c r="I18" i="4"/>
  <c r="I10" i="4"/>
  <c r="H22" i="4"/>
  <c r="H14" i="4"/>
  <c r="G18" i="4"/>
  <c r="G14" i="4"/>
  <c r="I21" i="4"/>
  <c r="I17" i="4"/>
  <c r="I13" i="4"/>
  <c r="I9" i="4"/>
  <c r="H9" i="4"/>
  <c r="G162" i="6" l="1"/>
  <c r="G163" i="6" s="1"/>
  <c r="J5" i="6" s="1"/>
  <c r="J3" i="6"/>
</calcChain>
</file>

<file path=xl/comments1.xml><?xml version="1.0" encoding="utf-8"?>
<comments xmlns="http://schemas.openxmlformats.org/spreadsheetml/2006/main">
  <authors>
    <author>Pierre Blouët</author>
  </authors>
  <commentList>
    <comment ref="G6" authorId="0" shapeId="0">
      <text>
        <r>
          <rPr>
            <b/>
            <sz val="9"/>
            <color indexed="81"/>
            <rFont val="Tahoma"/>
            <charset val="1"/>
          </rPr>
          <t>Pierre Blouët:</t>
        </r>
        <r>
          <rPr>
            <sz val="9"/>
            <color indexed="81"/>
            <rFont val="Tahoma"/>
            <charset val="1"/>
          </rPr>
          <t xml:space="preserve">
Éventuel coefficient de réduction</t>
        </r>
      </text>
    </comment>
    <comment ref="H6" authorId="0" shapeId="0">
      <text>
        <r>
          <rPr>
            <b/>
            <sz val="9"/>
            <color indexed="81"/>
            <rFont val="Tahoma"/>
            <charset val="1"/>
          </rPr>
          <t>Pierre Blouët:</t>
        </r>
        <r>
          <rPr>
            <sz val="9"/>
            <color indexed="81"/>
            <rFont val="Tahoma"/>
            <charset val="1"/>
          </rPr>
          <t xml:space="preserve">
Éventuel coefficient de réduction</t>
        </r>
      </text>
    </comment>
    <comment ref="I6" authorId="0" shapeId="0">
      <text>
        <r>
          <rPr>
            <b/>
            <sz val="9"/>
            <color indexed="81"/>
            <rFont val="Tahoma"/>
            <charset val="1"/>
          </rPr>
          <t>Pierre Blouët:</t>
        </r>
        <r>
          <rPr>
            <sz val="9"/>
            <color indexed="81"/>
            <rFont val="Tahoma"/>
            <charset val="1"/>
          </rPr>
          <t xml:space="preserve">
Éventuel coefficient de réduction</t>
        </r>
      </text>
    </comment>
  </commentList>
</comments>
</file>

<file path=xl/comments2.xml><?xml version="1.0" encoding="utf-8"?>
<comments xmlns="http://schemas.openxmlformats.org/spreadsheetml/2006/main">
  <authors>
    <author>Pierre Blouët</author>
  </authors>
  <commentList>
    <comment ref="F6" authorId="0" shapeId="0">
      <text>
        <r>
          <rPr>
            <b/>
            <sz val="9"/>
            <color indexed="81"/>
            <rFont val="Tahoma"/>
            <charset val="1"/>
          </rPr>
          <t>Pierre Blouët:</t>
        </r>
        <r>
          <rPr>
            <sz val="9"/>
            <color indexed="81"/>
            <rFont val="Tahoma"/>
            <charset val="1"/>
          </rPr>
          <t xml:space="preserve">
Eventuel coefficient de majoration</t>
        </r>
      </text>
    </comment>
    <comment ref="H6" authorId="0" shapeId="0">
      <text>
        <r>
          <rPr>
            <b/>
            <sz val="9"/>
            <color indexed="81"/>
            <rFont val="Tahoma"/>
            <charset val="1"/>
          </rPr>
          <t>Pierre Blouët:</t>
        </r>
        <r>
          <rPr>
            <sz val="9"/>
            <color indexed="81"/>
            <rFont val="Tahoma"/>
            <charset val="1"/>
          </rPr>
          <t xml:space="preserve">
Eventuel coefficient de majoration</t>
        </r>
      </text>
    </comment>
  </commentList>
</comments>
</file>

<file path=xl/comments3.xml><?xml version="1.0" encoding="utf-8"?>
<comments xmlns="http://schemas.openxmlformats.org/spreadsheetml/2006/main">
  <authors>
    <author>ccastelli</author>
  </authors>
  <commentList>
    <comment ref="E5" authorId="0" shapeId="0">
      <text>
        <r>
          <rPr>
            <sz val="8"/>
            <color indexed="81"/>
            <rFont val="Tahoma"/>
            <family val="2"/>
          </rPr>
          <t xml:space="preserve">U : unité
H : heure
Hsup : heure supplémentaire
</t>
        </r>
      </text>
    </comment>
  </commentList>
</comments>
</file>

<file path=xl/sharedStrings.xml><?xml version="1.0" encoding="utf-8"?>
<sst xmlns="http://schemas.openxmlformats.org/spreadsheetml/2006/main" count="603" uniqueCount="466">
  <si>
    <t>N°</t>
  </si>
  <si>
    <t>Candidat :</t>
  </si>
  <si>
    <t>Réalisateur</t>
  </si>
  <si>
    <t>Cadreur</t>
  </si>
  <si>
    <t>Opérateur tourelles</t>
  </si>
  <si>
    <t>Technicien mur LED</t>
  </si>
  <si>
    <t>Technicien vidéoprojection</t>
  </si>
  <si>
    <t>Assistant vidéo</t>
  </si>
  <si>
    <t>P1</t>
  </si>
  <si>
    <t>P2</t>
  </si>
  <si>
    <t>P3</t>
  </si>
  <si>
    <t>P4</t>
  </si>
  <si>
    <t>P5</t>
  </si>
  <si>
    <t>P6</t>
  </si>
  <si>
    <t>Désignation du personnel</t>
  </si>
  <si>
    <t>Lumière</t>
  </si>
  <si>
    <t>Technicien lumière</t>
  </si>
  <si>
    <t>P7</t>
  </si>
  <si>
    <t>P8</t>
  </si>
  <si>
    <t>Structure</t>
  </si>
  <si>
    <t>P9</t>
  </si>
  <si>
    <t>Transport</t>
  </si>
  <si>
    <t>Roadie</t>
  </si>
  <si>
    <t>M1</t>
  </si>
  <si>
    <t>M2</t>
  </si>
  <si>
    <t>M3</t>
  </si>
  <si>
    <t>M4</t>
  </si>
  <si>
    <t>M5</t>
  </si>
  <si>
    <t>M6</t>
  </si>
  <si>
    <t>M7</t>
  </si>
  <si>
    <t>M8</t>
  </si>
  <si>
    <t>M9</t>
  </si>
  <si>
    <t>M10</t>
  </si>
  <si>
    <t>M11</t>
  </si>
  <si>
    <t>M12</t>
  </si>
  <si>
    <t>Prix unitaire par jour HT</t>
  </si>
  <si>
    <t>Prix unitaire par jour TTC</t>
  </si>
  <si>
    <t>Vidéoprojecteur 10000 lumens</t>
  </si>
  <si>
    <t>Vidéoprojecteur 15000 lumens</t>
  </si>
  <si>
    <t>Vidéoprojecteur 20000 lumens</t>
  </si>
  <si>
    <t>Vidéoprojecteur 30000 lumens</t>
  </si>
  <si>
    <t>Vidéoprojecteur 50000 lumens</t>
  </si>
  <si>
    <t>Écran de projection</t>
  </si>
  <si>
    <t>Caméra tourelle</t>
  </si>
  <si>
    <t>Sony</t>
  </si>
  <si>
    <t>Panasonic</t>
  </si>
  <si>
    <t>AW EU150</t>
  </si>
  <si>
    <t>Pupitre tourelle</t>
  </si>
  <si>
    <t>RP150</t>
  </si>
  <si>
    <t>RP60</t>
  </si>
  <si>
    <t>Mélangeur vidéo</t>
  </si>
  <si>
    <t>Mélangeur vidéo ATEM</t>
  </si>
  <si>
    <t>Blackmagic</t>
  </si>
  <si>
    <t>Station vMix</t>
  </si>
  <si>
    <t>M13</t>
  </si>
  <si>
    <t>M14</t>
  </si>
  <si>
    <t>M15</t>
  </si>
  <si>
    <t>Écran de monitoring</t>
  </si>
  <si>
    <t>Matériel de régie vidéo</t>
  </si>
  <si>
    <t>Vidéoprojection</t>
  </si>
  <si>
    <t>Mélangeur multicouche</t>
  </si>
  <si>
    <t>AnalogWay</t>
  </si>
  <si>
    <t>4 x 2,40 m</t>
  </si>
  <si>
    <t>3 x 1,70 m</t>
  </si>
  <si>
    <t>6 x 3,40 m</t>
  </si>
  <si>
    <t>65"</t>
  </si>
  <si>
    <t>55"</t>
  </si>
  <si>
    <t>27"</t>
  </si>
  <si>
    <t>40"</t>
  </si>
  <si>
    <t>75"</t>
  </si>
  <si>
    <t>85"</t>
  </si>
  <si>
    <t>Ordinateur portable</t>
  </si>
  <si>
    <t>PC</t>
  </si>
  <si>
    <t>Mac</t>
  </si>
  <si>
    <t>Apple</t>
  </si>
  <si>
    <t>Mur LED</t>
  </si>
  <si>
    <t>Panneau de mur LED</t>
  </si>
  <si>
    <t>MA onPC command wing</t>
  </si>
  <si>
    <t>Projecteur Fresnel</t>
  </si>
  <si>
    <t>Projecteur découpe</t>
  </si>
  <si>
    <t>Projecteur LED</t>
  </si>
  <si>
    <t>Panneau LED 300W</t>
  </si>
  <si>
    <t>Barre LED 1m (type Arcaline)</t>
  </si>
  <si>
    <t>Barre de couplage (2 projecteurs)</t>
  </si>
  <si>
    <t>Lighting</t>
  </si>
  <si>
    <t xml:space="preserve">Console </t>
  </si>
  <si>
    <t>Grand Ma2</t>
  </si>
  <si>
    <t>Console</t>
  </si>
  <si>
    <t>Grand Ma3</t>
  </si>
  <si>
    <t>Liaison SDI HF</t>
  </si>
  <si>
    <t>Switch RJ45</t>
  </si>
  <si>
    <t>Son</t>
  </si>
  <si>
    <t>Technicien du son</t>
  </si>
  <si>
    <t>Technicien traduction simultanée</t>
  </si>
  <si>
    <t>Vidéo</t>
  </si>
  <si>
    <t>Prix horaire HT</t>
  </si>
  <si>
    <t>Prix journée de 8h TTC (4h pour les roadies)</t>
  </si>
  <si>
    <t>Vacation de 4 heures</t>
  </si>
  <si>
    <t>Prix journée de 8h le dimanche TTC</t>
  </si>
  <si>
    <t>Prix TTC par jour pour location &gt; 7 jours</t>
  </si>
  <si>
    <t>Prix TTC par jour pour location &gt; 14 jours</t>
  </si>
  <si>
    <t>Prix TTC par jour pour location &gt; 3 jours</t>
  </si>
  <si>
    <t>Prix heure supplémentaire TTC</t>
  </si>
  <si>
    <t>Marque</t>
  </si>
  <si>
    <t>Référence produit</t>
  </si>
  <si>
    <t>Emetteur Unit DECT</t>
  </si>
  <si>
    <t>Récepteur Unit DECT</t>
  </si>
  <si>
    <t>Emetteur / Récepteur Unit DECT</t>
  </si>
  <si>
    <t>Micro casque Unit</t>
  </si>
  <si>
    <t>Televic</t>
  </si>
  <si>
    <t>UNIT TH</t>
  </si>
  <si>
    <t>UNIT TP</t>
  </si>
  <si>
    <t>UNIT RP</t>
  </si>
  <si>
    <t>UNIT TG H34</t>
  </si>
  <si>
    <t>Écran</t>
  </si>
  <si>
    <t>Processeur mur LED</t>
  </si>
  <si>
    <t>Enregistreur vidéo</t>
  </si>
  <si>
    <t>M16</t>
  </si>
  <si>
    <t>M17</t>
  </si>
  <si>
    <t>Elgato</t>
  </si>
  <si>
    <t>Stream deck XL</t>
  </si>
  <si>
    <t>Stream deck</t>
  </si>
  <si>
    <t>Kit pour streaming</t>
  </si>
  <si>
    <t>Grille vidéo SDI</t>
  </si>
  <si>
    <t>M18</t>
  </si>
  <si>
    <t>Récepteur micro HF</t>
  </si>
  <si>
    <t>Shure</t>
  </si>
  <si>
    <t>AD4Q</t>
  </si>
  <si>
    <t>Micro HF</t>
  </si>
  <si>
    <t>ADX2FD SM58</t>
  </si>
  <si>
    <t>Emetteur ceinture</t>
  </si>
  <si>
    <t>AD1</t>
  </si>
  <si>
    <t>DPA</t>
  </si>
  <si>
    <t>4488-DC-R-F00</t>
  </si>
  <si>
    <t>Micro serre-tête + connecteur TA4F</t>
  </si>
  <si>
    <t>Yamaha</t>
  </si>
  <si>
    <t>QL1</t>
  </si>
  <si>
    <t>Enceinte</t>
  </si>
  <si>
    <t>L-Acoustics</t>
  </si>
  <si>
    <t>X8</t>
  </si>
  <si>
    <t>X12</t>
  </si>
  <si>
    <t>X15</t>
  </si>
  <si>
    <t>Ampli</t>
  </si>
  <si>
    <t>LA4X</t>
  </si>
  <si>
    <t>LA12X</t>
  </si>
  <si>
    <t>CL5</t>
  </si>
  <si>
    <t>RIO</t>
  </si>
  <si>
    <t>Convertisseur bidirectionnel HDMI/SDI</t>
  </si>
  <si>
    <t>M19</t>
  </si>
  <si>
    <t>Splitter HDMI</t>
  </si>
  <si>
    <t>Splitter SDI</t>
  </si>
  <si>
    <t>M20</t>
  </si>
  <si>
    <t>M21</t>
  </si>
  <si>
    <t>Intercom</t>
  </si>
  <si>
    <t>Centrale intercom</t>
  </si>
  <si>
    <t>Boitier micro/casque</t>
  </si>
  <si>
    <t>DSAN</t>
  </si>
  <si>
    <t>Perfect cue</t>
  </si>
  <si>
    <t>Pavlov</t>
  </si>
  <si>
    <t>Ordinateur portable et accessoires</t>
  </si>
  <si>
    <t>Pieds</t>
  </si>
  <si>
    <t>Pied de caméra tourelle</t>
  </si>
  <si>
    <t>Trépied de caméra</t>
  </si>
  <si>
    <t>Pied d'enceinte</t>
  </si>
  <si>
    <t>Pied de projecteur</t>
  </si>
  <si>
    <t>Pied de vidéoprojecteur (ou support au sol)</t>
  </si>
  <si>
    <t>Pied de radiateur infrarouge</t>
  </si>
  <si>
    <t>Electricité</t>
  </si>
  <si>
    <t>Armoire électrique</t>
  </si>
  <si>
    <t>Onduleur</t>
  </si>
  <si>
    <t>Câblage</t>
  </si>
  <si>
    <t>Touret SDI</t>
  </si>
  <si>
    <t>Touret RJ45</t>
  </si>
  <si>
    <t>P17</t>
  </si>
  <si>
    <t>PC16</t>
  </si>
  <si>
    <t>Prix unitaire du BPU</t>
  </si>
  <si>
    <t>Montant Total
€ HT</t>
  </si>
  <si>
    <t>Fréquence
annuelle</t>
  </si>
  <si>
    <t>Configurations types</t>
  </si>
  <si>
    <t>Réf.</t>
  </si>
  <si>
    <t>Prix € HT</t>
  </si>
  <si>
    <t>U</t>
  </si>
  <si>
    <t>Qté</t>
  </si>
  <si>
    <t>BPU</t>
  </si>
  <si>
    <t>Candidat</t>
  </si>
  <si>
    <t>Les quantités portées sur le présent document sont relatives à l'activité annuelle et ne sont données qu'à titre indicatif afin de permettre la comparaison des offres entre elles. Elles n'ont pas de valeur contractuelle.</t>
  </si>
  <si>
    <t>1.1</t>
  </si>
  <si>
    <t>Matériel</t>
  </si>
  <si>
    <t>1.1.1</t>
  </si>
  <si>
    <t>Captation et régie</t>
  </si>
  <si>
    <t>M50</t>
  </si>
  <si>
    <t>1.1.1.2</t>
  </si>
  <si>
    <t>M53</t>
  </si>
  <si>
    <t>1.1.1.3</t>
  </si>
  <si>
    <t>Mélangeur vidéo / informatique</t>
  </si>
  <si>
    <t>M61</t>
  </si>
  <si>
    <t>1.1.1.4</t>
  </si>
  <si>
    <t>M77</t>
  </si>
  <si>
    <t>1.1.1.5</t>
  </si>
  <si>
    <t>1.1.1.6</t>
  </si>
  <si>
    <t>1.1.1.7</t>
  </si>
  <si>
    <t>Pupitre pour caméra robotisée</t>
  </si>
  <si>
    <t>M85</t>
  </si>
  <si>
    <t>Ecran de monitoring</t>
  </si>
  <si>
    <t>1.1.1.9</t>
  </si>
  <si>
    <t>1.1.1.10</t>
  </si>
  <si>
    <t>Embedeur / Désembedeur</t>
  </si>
  <si>
    <t>Enceinte de monitoring</t>
  </si>
  <si>
    <t>M87</t>
  </si>
  <si>
    <t>Distributeur SDI</t>
  </si>
  <si>
    <t>Sous-total poste 1.1.1</t>
  </si>
  <si>
    <t>1.1.2</t>
  </si>
  <si>
    <t>Enregistrement</t>
  </si>
  <si>
    <t>1.1.2.1</t>
  </si>
  <si>
    <t>Enregistreur numérique</t>
  </si>
  <si>
    <t>Sous-total poste 1.1.2</t>
  </si>
  <si>
    <t>Projection</t>
  </si>
  <si>
    <t>Toile de rétro-projection 16/9 avec son support</t>
  </si>
  <si>
    <t>M32</t>
  </si>
  <si>
    <t>M23</t>
  </si>
  <si>
    <t>Télécommande HF avec laser</t>
  </si>
  <si>
    <t>M80</t>
  </si>
  <si>
    <t>M79</t>
  </si>
  <si>
    <t>M42</t>
  </si>
  <si>
    <t>Rappel : la distribution électrique est à la charge du prestataire</t>
  </si>
  <si>
    <t>Sous-total poste 1.1.3</t>
  </si>
  <si>
    <t>1.1.4</t>
  </si>
  <si>
    <t>1.1.4.1</t>
  </si>
  <si>
    <t>Pied lumière lourd 3,5 mètres</t>
  </si>
  <si>
    <t>1.1.4.2</t>
  </si>
  <si>
    <t>Sac de sable</t>
  </si>
  <si>
    <t>Barre de couplage</t>
  </si>
  <si>
    <t>Sous-total poste 1.1.4</t>
  </si>
  <si>
    <t>1.1.5</t>
  </si>
  <si>
    <t>1.1.5.1</t>
  </si>
  <si>
    <t>Console DMX</t>
  </si>
  <si>
    <t>1.1.5.2</t>
  </si>
  <si>
    <t>1.1.5.3</t>
  </si>
  <si>
    <t>Sous-total poste 1.1.5</t>
  </si>
  <si>
    <t>1.1.6</t>
  </si>
  <si>
    <t>1.1.6.1</t>
  </si>
  <si>
    <t>1.1.6.2</t>
  </si>
  <si>
    <t>Câble SDI 30M</t>
  </si>
  <si>
    <t>Câble RJ45 30M</t>
  </si>
  <si>
    <t>Sous-total 1.1</t>
  </si>
  <si>
    <t>1.2</t>
  </si>
  <si>
    <t>Personnel</t>
  </si>
  <si>
    <t>1.2.1</t>
  </si>
  <si>
    <t>Montage</t>
  </si>
  <si>
    <t>1.2.1.1</t>
  </si>
  <si>
    <t>Réalisateur /Metteur en images</t>
  </si>
  <si>
    <t>1.2.1.2</t>
  </si>
  <si>
    <t>1.2.1.3</t>
  </si>
  <si>
    <t>1.2.1.4</t>
  </si>
  <si>
    <t>Sous-total poste 1.2.1</t>
  </si>
  <si>
    <t>1.2.2</t>
  </si>
  <si>
    <t>1.2.2.1</t>
  </si>
  <si>
    <t>1.2.2.2</t>
  </si>
  <si>
    <t>1.2.2.3</t>
  </si>
  <si>
    <t>1.2.2.4</t>
  </si>
  <si>
    <t>Opérateur caméra et tourelle</t>
  </si>
  <si>
    <t>1.2.2.5</t>
  </si>
  <si>
    <t>H</t>
  </si>
  <si>
    <t>Sous-total poste 1.2.2</t>
  </si>
  <si>
    <t>Sous-total 1.2</t>
  </si>
  <si>
    <t>TOTAL Postes 1.1 + 1.2</t>
  </si>
  <si>
    <t>TOTAL ANNUEL Poste 1</t>
  </si>
  <si>
    <t>Vidéo projection en salle des fêtes</t>
  </si>
  <si>
    <t>2.1</t>
  </si>
  <si>
    <t>2.1.1</t>
  </si>
  <si>
    <t>2.1.1.1</t>
  </si>
  <si>
    <t>2.1.1.2</t>
  </si>
  <si>
    <t>2.1.1.3</t>
  </si>
  <si>
    <t>support vidéoprojecteur</t>
  </si>
  <si>
    <t>2.1.1.5</t>
  </si>
  <si>
    <t>2.1.1.6</t>
  </si>
  <si>
    <t>2.1.1.7</t>
  </si>
  <si>
    <t>2.1.1.8</t>
  </si>
  <si>
    <t>2.1.1.9</t>
  </si>
  <si>
    <t>Convertisseurs SDI/HDMI</t>
  </si>
  <si>
    <t>Sous-total poste 2.1.1</t>
  </si>
  <si>
    <t>2.1.2</t>
  </si>
  <si>
    <t>2.1.2.1</t>
  </si>
  <si>
    <t>Sous-total poste 2.1.2</t>
  </si>
  <si>
    <t>Sous-total 2.1</t>
  </si>
  <si>
    <t>2.2</t>
  </si>
  <si>
    <t>2.2.1</t>
  </si>
  <si>
    <t>2.2.1.1</t>
  </si>
  <si>
    <t>Technicien projection</t>
  </si>
  <si>
    <t>2.2.1.2</t>
  </si>
  <si>
    <t>2.2.1.3</t>
  </si>
  <si>
    <t>Sous-total poste 2.2.1</t>
  </si>
  <si>
    <t>Sous-total 2.2</t>
  </si>
  <si>
    <t>TOTAL Postes 2.1 + 2.2</t>
  </si>
  <si>
    <t>TOTAL ANNUEL Poste 2</t>
  </si>
  <si>
    <t>Captation monocaméra en salle des fêtes</t>
  </si>
  <si>
    <t>3.1</t>
  </si>
  <si>
    <t>3.1.1</t>
  </si>
  <si>
    <t>Captation</t>
  </si>
  <si>
    <t>3.1.1.1</t>
  </si>
  <si>
    <t>Caméra d'épaule avec son objectif</t>
  </si>
  <si>
    <t>3.1.1.2</t>
  </si>
  <si>
    <t>Trépied pour caméra</t>
  </si>
  <si>
    <t>3.1.1.3</t>
  </si>
  <si>
    <t>Sous-total poste 3.1.1</t>
  </si>
  <si>
    <t>3.1.2</t>
  </si>
  <si>
    <t>3.1.2.1</t>
  </si>
  <si>
    <t>3.1.2.2</t>
  </si>
  <si>
    <t>Découpes LED</t>
  </si>
  <si>
    <t>Sous-total poste 3.1.2</t>
  </si>
  <si>
    <t>3.1.3</t>
  </si>
  <si>
    <t>3.1.3.1</t>
  </si>
  <si>
    <t>3.1.3.2</t>
  </si>
  <si>
    <t>Sous-total poste 3.1.3</t>
  </si>
  <si>
    <t>Sous-total 3.1</t>
  </si>
  <si>
    <t>3.2</t>
  </si>
  <si>
    <t>3.2.1</t>
  </si>
  <si>
    <t>3.2.1.1</t>
  </si>
  <si>
    <t>Opérateur caméra</t>
  </si>
  <si>
    <t>3.2.1.2</t>
  </si>
  <si>
    <t>3.2.1.3</t>
  </si>
  <si>
    <t>Sous-total 3.2</t>
  </si>
  <si>
    <t>TOTAL Postes 3.1 + 3.2</t>
  </si>
  <si>
    <t>TOTAL ANNUEL Poste 3</t>
  </si>
  <si>
    <t>Prestation</t>
  </si>
  <si>
    <t>Mise en place la veille et exploitation de 9h à 18h 30</t>
  </si>
  <si>
    <t>Panneau écran LED 50*50cm</t>
  </si>
  <si>
    <t>M48</t>
  </si>
  <si>
    <t>Processeur écran LED</t>
  </si>
  <si>
    <t>M49</t>
  </si>
  <si>
    <t>Liaison fibre + audio</t>
  </si>
  <si>
    <t>Assistant Vidéo</t>
  </si>
  <si>
    <t>Démontage</t>
  </si>
  <si>
    <t xml:space="preserve">TOTAL € HT / AN  </t>
  </si>
  <si>
    <t xml:space="preserve">TVA 20 %  </t>
  </si>
  <si>
    <t xml:space="preserve">TOTAL € TTC / AN  </t>
  </si>
  <si>
    <t>Touret fibre optique</t>
  </si>
  <si>
    <t>HDMI sur fibre optique 50 mètres</t>
  </si>
  <si>
    <t>M22</t>
  </si>
  <si>
    <t>M24</t>
  </si>
  <si>
    <t>M25</t>
  </si>
  <si>
    <t>M26</t>
  </si>
  <si>
    <t>M27</t>
  </si>
  <si>
    <t>M28</t>
  </si>
  <si>
    <t>M29</t>
  </si>
  <si>
    <t>M30</t>
  </si>
  <si>
    <t>M31</t>
  </si>
  <si>
    <t>M33</t>
  </si>
  <si>
    <t>M34</t>
  </si>
  <si>
    <t>M35</t>
  </si>
  <si>
    <t>M36</t>
  </si>
  <si>
    <t>M37</t>
  </si>
  <si>
    <t>M38</t>
  </si>
  <si>
    <t>M39</t>
  </si>
  <si>
    <t>M40</t>
  </si>
  <si>
    <t>M41</t>
  </si>
  <si>
    <t>M43</t>
  </si>
  <si>
    <t>M44</t>
  </si>
  <si>
    <t>M45</t>
  </si>
  <si>
    <t>M46</t>
  </si>
  <si>
    <t>M47</t>
  </si>
  <si>
    <t>M51</t>
  </si>
  <si>
    <t>M52</t>
  </si>
  <si>
    <t>M54</t>
  </si>
  <si>
    <t>M55</t>
  </si>
  <si>
    <t>M56</t>
  </si>
  <si>
    <t>M57</t>
  </si>
  <si>
    <t>M58</t>
  </si>
  <si>
    <t>M59</t>
  </si>
  <si>
    <t>M60</t>
  </si>
  <si>
    <t>M62</t>
  </si>
  <si>
    <t>M63</t>
  </si>
  <si>
    <t>M64</t>
  </si>
  <si>
    <t>M65</t>
  </si>
  <si>
    <t>M66</t>
  </si>
  <si>
    <t>M67</t>
  </si>
  <si>
    <t>M68</t>
  </si>
  <si>
    <t>M69</t>
  </si>
  <si>
    <t>M78</t>
  </si>
  <si>
    <t>M81</t>
  </si>
  <si>
    <t>M82</t>
  </si>
  <si>
    <t>M83</t>
  </si>
  <si>
    <t>M84</t>
  </si>
  <si>
    <t>M86</t>
  </si>
  <si>
    <t>M88</t>
  </si>
  <si>
    <t>Caméra plateau</t>
  </si>
  <si>
    <t>Embeddeur / désembeddeur audio/vidéo</t>
  </si>
  <si>
    <t>Ecran de retour 27"</t>
  </si>
  <si>
    <t>Console Lumière</t>
  </si>
  <si>
    <t>Prix heure supplémentaire HT</t>
  </si>
  <si>
    <t>Vidéo Projecteur 20k lumens avec une optique adaptée</t>
  </si>
  <si>
    <t>HDMI fibre optique</t>
  </si>
  <si>
    <t>Structure Mur LED</t>
  </si>
  <si>
    <t>Hsup</t>
  </si>
  <si>
    <t>1.2.1.5</t>
  </si>
  <si>
    <t>Livraison spéciale</t>
  </si>
  <si>
    <t>Injecteur PoE</t>
  </si>
  <si>
    <t>Pied de micro</t>
  </si>
  <si>
    <t>TOTAL HT / AN</t>
  </si>
  <si>
    <t>TOTAL TTC / AN</t>
  </si>
  <si>
    <t>Pied pour caméra tourelle</t>
  </si>
  <si>
    <t>. Exploitation : 20h-22h</t>
  </si>
  <si>
    <t>Exploitation / Démontage</t>
  </si>
  <si>
    <t>Montage, exploitation</t>
  </si>
  <si>
    <t>. Mise en place : 10h30</t>
  </si>
  <si>
    <t>. Exploitation : 14h00</t>
  </si>
  <si>
    <t>. Démontage : 19h00 à 20h30</t>
  </si>
  <si>
    <t>2.2.2</t>
  </si>
  <si>
    <t>2.2.2.1</t>
  </si>
  <si>
    <t>2.2.2.2</t>
  </si>
  <si>
    <t>2.2.2.3</t>
  </si>
  <si>
    <t>Sous-total poste 2.2.2</t>
  </si>
  <si>
    <t>Exploitation, démontage</t>
  </si>
  <si>
    <t>Captation multicaméras (type Assemblée des Idées)</t>
  </si>
  <si>
    <t>Mise en place à 14h, Exploitation à 19h30, Retrait du matériel à 22h</t>
  </si>
  <si>
    <t>Montage, exploitation, démontage</t>
  </si>
  <si>
    <t>Prix horaire dimanche HT</t>
  </si>
  <si>
    <t>Prix journée de 8h HT (4h pour les roadies)</t>
  </si>
  <si>
    <t>Prix journée de 8h le dimanche HT</t>
  </si>
  <si>
    <t>Technicien vidéo Mur de LED</t>
  </si>
  <si>
    <t>Structure panneau LED ou support</t>
  </si>
  <si>
    <t>Panel LED</t>
  </si>
  <si>
    <t>Barre LED 1m</t>
  </si>
  <si>
    <t>1.1.1.11</t>
  </si>
  <si>
    <t>. Livraison / mise en place : 12h30</t>
  </si>
  <si>
    <t>. Démontage / reprise : 22h-23h30</t>
  </si>
  <si>
    <t>Livraison / Montage</t>
  </si>
  <si>
    <t>Désignation du matériel</t>
  </si>
  <si>
    <t>Le prix de la location du matériel inclut la préparation, la livraison et la reprise vers et depuis les sites de l'Assemblée nationale (Paris intramuros).
Toutefois, si une demande urgente d'un ajout de matériel survient le jour de l'événement, une prestation de livraison spéciale pourra être facturée.</t>
  </si>
  <si>
    <t>M70</t>
  </si>
  <si>
    <t>M71</t>
  </si>
  <si>
    <t>M72</t>
  </si>
  <si>
    <t>M73</t>
  </si>
  <si>
    <t>M74</t>
  </si>
  <si>
    <t>M75</t>
  </si>
  <si>
    <t>M76</t>
  </si>
  <si>
    <t>P10</t>
  </si>
  <si>
    <t>4.1</t>
  </si>
  <si>
    <t>4.1.1</t>
  </si>
  <si>
    <t>4.1.1.1</t>
  </si>
  <si>
    <t>4.1.1.2</t>
  </si>
  <si>
    <t>4.1.1.3</t>
  </si>
  <si>
    <t>4.1.1.4</t>
  </si>
  <si>
    <t>4.2</t>
  </si>
  <si>
    <t>4.2.1</t>
  </si>
  <si>
    <t>4.2.1.1</t>
  </si>
  <si>
    <t>4.2.1.2</t>
  </si>
  <si>
    <t>4.2.1.3</t>
  </si>
  <si>
    <t>Sous-total 4.1</t>
  </si>
  <si>
    <t>Sous-total poste 4.2.1</t>
  </si>
  <si>
    <t>4.2.2</t>
  </si>
  <si>
    <t>4.2.2.1</t>
  </si>
  <si>
    <t>4.2.2.2</t>
  </si>
  <si>
    <t>4.2.2.3</t>
  </si>
  <si>
    <t>Sous total poste 4.2.2</t>
  </si>
  <si>
    <t>Sous-total 4.2</t>
  </si>
  <si>
    <t>TOTAL Postes 4.1 + 4.2</t>
  </si>
  <si>
    <t>TOTAL ANNUEL Poste 4</t>
  </si>
  <si>
    <t>Le candidat est prié de remettre à l'appui de son offre le détail quantitatif estimatif (DQE) dûment rempli. Il reportra sur ce DQE les prix indiqués sur le bordereau des prix unitaires (BPU) sans modifier les quantités prévues.</t>
  </si>
  <si>
    <r>
      <t xml:space="preserve">
</t>
    </r>
    <r>
      <rPr>
        <b/>
        <sz val="9"/>
        <color indexed="8"/>
        <rFont val="Arial"/>
        <family val="2"/>
      </rPr>
      <t>LOCATION DE MATÉRIELS ET PRESTATIONS AUDIOVISUELLES POUR LES MANIFESTATIONS ÉVÉNEMENTIELLES 
Accord-cadre 25F067</t>
    </r>
    <r>
      <rPr>
        <b/>
        <sz val="11"/>
        <color indexed="8"/>
        <rFont val="Arial"/>
        <family val="2"/>
      </rPr>
      <t xml:space="preserve">
</t>
    </r>
  </si>
  <si>
    <t xml:space="preserve">LOCATION DE MATÉRIELS ET PRESTATIONS AUDIOVISUELLES POUR LES MANIFESTATIONS ÉVÉNEMENTIELLES 
Accord-cadre 25F067
</t>
  </si>
  <si>
    <t>Annexe n°2 de l'acte d'engagement - Bordereau de prix unitaires (BPU)_Matériel</t>
  </si>
  <si>
    <t>Annexe n°2 de l'acte d'engagement - Bordereau de prix unitaires (BPU)_Personnel</t>
  </si>
  <si>
    <t xml:space="preserve">MONTANT TOTAL DQE  € TTC SUR 4 ANS </t>
  </si>
  <si>
    <t xml:space="preserve">MONTANT TOTAL DQE  € HT SUR 4 ANS </t>
  </si>
  <si>
    <t xml:space="preserve">
Annexe n°2 de l'acte d'engagement - Détail Quantitatif estimatif (DQE) sur 4 ans -  (Document non contractuel qui servira uniquement à l'analyse des offres)
LOCATION DE MATÉRIELS ET PRESTATIONS AUDIOVISUELLES POUR LES MANIFESTATIONS ÉVÉNEMENTIELLES 
Accord-cadre 25F067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</si>
</sst>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 #,##0.00\ [$€]_-;_-* &quot;-&quot;??\ [$€]_-;_-@_-"/>
    <numFmt numFmtId="165" formatCode="_-* #,##0.00\ [$€-40C]_-;\-* #,##0.00\ [$€-40C]_-;_-* &quot;-&quot;??\ [$€-40C]_-;_-@_-"/>
    <numFmt numFmtId="166" formatCode="#,##0.0"/>
    <numFmt numFmtId="167" formatCode="0.0%"/>
  </numFmts>
  <fonts count="44">
    <font>
      <sz val="10"/>
      <color theme="1"/>
      <name val="Arial"/>
      <family val="2"/>
    </font>
    <font>
      <sz val="10"/>
      <color indexed="8"/>
      <name val="Arial"/>
      <family val="2"/>
    </font>
    <font>
      <sz val="9"/>
      <color indexed="8"/>
      <name val="Arial"/>
      <family val="2"/>
    </font>
    <font>
      <b/>
      <sz val="9"/>
      <color indexed="8"/>
      <name val="Arial"/>
      <family val="2"/>
    </font>
    <font>
      <b/>
      <sz val="10"/>
      <color indexed="8"/>
      <name val="Arial"/>
      <family val="2"/>
    </font>
    <font>
      <sz val="9"/>
      <color indexed="8"/>
      <name val="Arial"/>
      <family val="2"/>
    </font>
    <font>
      <sz val="10"/>
      <name val="Arial"/>
      <family val="2"/>
    </font>
    <font>
      <b/>
      <sz val="8"/>
      <name val="Arial"/>
      <family val="2"/>
    </font>
    <font>
      <sz val="9"/>
      <name val="Arial"/>
      <family val="2"/>
    </font>
    <font>
      <sz val="10"/>
      <name val="Arial"/>
    </font>
    <font>
      <sz val="11"/>
      <color theme="1"/>
      <name val="Arial"/>
      <family val="2"/>
    </font>
    <font>
      <b/>
      <sz val="11"/>
      <color indexed="8"/>
      <name val="Arial"/>
      <family val="2"/>
    </font>
    <font>
      <sz val="11"/>
      <color indexed="8"/>
      <name val="Arial"/>
      <family val="2"/>
    </font>
    <font>
      <b/>
      <i/>
      <sz val="11"/>
      <color indexed="8"/>
      <name val="Arial"/>
      <family val="2"/>
    </font>
    <font>
      <sz val="11"/>
      <name val="Arial"/>
      <family val="2"/>
    </font>
    <font>
      <i/>
      <sz val="11"/>
      <color indexed="8"/>
      <name val="Arial"/>
      <family val="2"/>
    </font>
    <font>
      <sz val="10"/>
      <color theme="1"/>
      <name val="Arial"/>
      <family val="2"/>
    </font>
    <font>
      <sz val="11"/>
      <color theme="0"/>
      <name val="Arial"/>
      <family val="2"/>
    </font>
    <font>
      <sz val="9"/>
      <color indexed="81"/>
      <name val="Tahoma"/>
      <charset val="1"/>
    </font>
    <font>
      <b/>
      <sz val="9"/>
      <color indexed="81"/>
      <name val="Tahoma"/>
      <charset val="1"/>
    </font>
    <font>
      <b/>
      <sz val="11"/>
      <name val="Arial"/>
      <family val="2"/>
    </font>
    <font>
      <sz val="9"/>
      <name val="Geneva"/>
    </font>
    <font>
      <b/>
      <sz val="10"/>
      <name val="Arial"/>
      <family val="2"/>
    </font>
    <font>
      <b/>
      <sz val="9"/>
      <name val="Arial"/>
      <family val="2"/>
    </font>
    <font>
      <b/>
      <sz val="10"/>
      <name val="Helv"/>
    </font>
    <font>
      <b/>
      <i/>
      <sz val="10"/>
      <name val="Arial"/>
      <family val="2"/>
    </font>
    <font>
      <sz val="10"/>
      <name val="Helv"/>
    </font>
    <font>
      <b/>
      <sz val="10"/>
      <color rgb="FFFF0000"/>
      <name val="Arial"/>
      <family val="2"/>
    </font>
    <font>
      <b/>
      <sz val="12"/>
      <name val="Arial"/>
      <family val="2"/>
    </font>
    <font>
      <b/>
      <sz val="12"/>
      <name val="Helv"/>
    </font>
    <font>
      <b/>
      <sz val="11"/>
      <name val="Helv"/>
    </font>
    <font>
      <b/>
      <sz val="9"/>
      <color theme="1"/>
      <name val="Arial"/>
      <family val="2"/>
    </font>
    <font>
      <i/>
      <sz val="10"/>
      <name val="Arial"/>
      <family val="2"/>
    </font>
    <font>
      <b/>
      <sz val="9"/>
      <name val="Helv"/>
    </font>
    <font>
      <sz val="9"/>
      <name val="Helv"/>
    </font>
    <font>
      <b/>
      <i/>
      <sz val="8"/>
      <name val="Arial"/>
      <family val="2"/>
    </font>
    <font>
      <i/>
      <sz val="10"/>
      <name val="Helv"/>
    </font>
    <font>
      <sz val="14"/>
      <name val="Arial"/>
      <family val="2"/>
    </font>
    <font>
      <sz val="14"/>
      <name val="Helv"/>
    </font>
    <font>
      <b/>
      <i/>
      <sz val="10"/>
      <color rgb="FFFF0000"/>
      <name val="Arial"/>
      <family val="2"/>
    </font>
    <font>
      <b/>
      <i/>
      <sz val="9"/>
      <name val="Arial"/>
      <family val="2"/>
    </font>
    <font>
      <sz val="8"/>
      <color indexed="81"/>
      <name val="Tahoma"/>
      <family val="2"/>
    </font>
    <font>
      <b/>
      <sz val="12"/>
      <color indexed="8"/>
      <name val="Arial"/>
      <family val="2"/>
    </font>
    <font>
      <b/>
      <sz val="14"/>
      <name val="Arial"/>
      <family val="2"/>
    </font>
  </fonts>
  <fills count="12">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
      <patternFill patternType="solid">
        <fgColor rgb="FFFFFF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51"/>
        <bgColor indexed="64"/>
      </patternFill>
    </fill>
    <fill>
      <patternFill patternType="solid">
        <fgColor theme="0"/>
        <bgColor indexed="64"/>
      </patternFill>
    </fill>
    <fill>
      <patternFill patternType="solid">
        <fgColor theme="2"/>
        <bgColor indexed="64"/>
      </patternFill>
    </fill>
    <fill>
      <patternFill patternType="solid">
        <fgColor theme="6" tint="0.59999389629810485"/>
        <bgColor indexed="64"/>
      </patternFill>
    </fill>
    <fill>
      <patternFill patternType="solid">
        <fgColor theme="3" tint="0.59999389629810485"/>
        <bgColor indexed="64"/>
      </patternFill>
    </fill>
  </fills>
  <borders count="71">
    <border>
      <left/>
      <right/>
      <top/>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hair">
        <color indexed="64"/>
      </right>
      <top/>
      <bottom/>
      <diagonal/>
    </border>
    <border>
      <left/>
      <right/>
      <top style="hair">
        <color indexed="64"/>
      </top>
      <bottom style="hair">
        <color indexed="64"/>
      </bottom>
      <diagonal/>
    </border>
    <border>
      <left/>
      <right style="medium">
        <color indexed="64"/>
      </right>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right/>
      <top style="hair">
        <color indexed="64"/>
      </top>
      <bottom/>
      <diagonal/>
    </border>
    <border>
      <left style="medium">
        <color indexed="64"/>
      </left>
      <right/>
      <top style="hair">
        <color indexed="64"/>
      </top>
      <bottom style="hair">
        <color indexed="64"/>
      </bottom>
      <diagonal/>
    </border>
    <border>
      <left style="medium">
        <color indexed="64"/>
      </left>
      <right/>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top style="hair">
        <color indexed="64"/>
      </top>
      <bottom/>
      <diagonal/>
    </border>
    <border>
      <left/>
      <right style="medium">
        <color indexed="64"/>
      </right>
      <top style="hair">
        <color indexed="64"/>
      </top>
      <bottom/>
      <diagonal/>
    </border>
  </borders>
  <cellStyleXfs count="10">
    <xf numFmtId="0" fontId="0" fillId="0" borderId="0"/>
    <xf numFmtId="0" fontId="6" fillId="0" borderId="0"/>
    <xf numFmtId="164" fontId="6" fillId="0" borderId="0" applyFont="0" applyFill="0" applyBorder="0" applyAlignment="0" applyProtection="0"/>
    <xf numFmtId="49" fontId="7" fillId="0" borderId="23">
      <alignment horizontal="left"/>
    </xf>
    <xf numFmtId="0" fontId="7" fillId="0" borderId="23">
      <alignment horizontal="left"/>
    </xf>
    <xf numFmtId="0" fontId="9" fillId="0" borderId="0"/>
    <xf numFmtId="164" fontId="9" fillId="0" borderId="0" applyFont="0" applyFill="0" applyBorder="0" applyAlignment="0" applyProtection="0"/>
    <xf numFmtId="164" fontId="6" fillId="0" borderId="0" applyFont="0" applyFill="0" applyBorder="0" applyAlignment="0" applyProtection="0"/>
    <xf numFmtId="44" fontId="16" fillId="0" borderId="0" applyFont="0" applyFill="0" applyBorder="0" applyAlignment="0" applyProtection="0"/>
    <xf numFmtId="0" fontId="21" fillId="0" borderId="0"/>
  </cellStyleXfs>
  <cellXfs count="383">
    <xf numFmtId="0" fontId="0" fillId="0" borderId="0" xfId="0"/>
    <xf numFmtId="0" fontId="5" fillId="0" borderId="0" xfId="0" applyFont="1"/>
    <xf numFmtId="0" fontId="5" fillId="0" borderId="0" xfId="0" applyFont="1" applyAlignment="1">
      <alignment horizontal="left"/>
    </xf>
    <xf numFmtId="0" fontId="5" fillId="0" borderId="0" xfId="0" applyFont="1" applyAlignment="1">
      <alignment horizontal="center" vertical="center"/>
    </xf>
    <xf numFmtId="0" fontId="5" fillId="0" borderId="0" xfId="0" applyFont="1" applyBorder="1"/>
    <xf numFmtId="0" fontId="5" fillId="0" borderId="0" xfId="0" applyFont="1" applyBorder="1" applyAlignment="1">
      <alignment horizontal="left"/>
    </xf>
    <xf numFmtId="0" fontId="5" fillId="0" borderId="0" xfId="0" applyFont="1" applyBorder="1" applyAlignment="1">
      <alignment horizontal="center" vertical="center"/>
    </xf>
    <xf numFmtId="4" fontId="5" fillId="0" borderId="0" xfId="0" applyNumberFormat="1" applyFont="1"/>
    <xf numFmtId="3" fontId="5" fillId="0" borderId="0" xfId="0" applyNumberFormat="1" applyFont="1" applyBorder="1" applyAlignment="1">
      <alignment horizontal="center" vertical="center"/>
    </xf>
    <xf numFmtId="3" fontId="5" fillId="0" borderId="0" xfId="0" applyNumberFormat="1" applyFont="1" applyAlignment="1">
      <alignment horizontal="center" vertical="center"/>
    </xf>
    <xf numFmtId="4" fontId="5" fillId="0" borderId="0" xfId="0" applyNumberFormat="1" applyFont="1" applyBorder="1"/>
    <xf numFmtId="0" fontId="5" fillId="0" borderId="0" xfId="0" applyFont="1" applyProtection="1"/>
    <xf numFmtId="3" fontId="5" fillId="0" borderId="0" xfId="0" applyNumberFormat="1" applyFont="1" applyFill="1" applyBorder="1" applyAlignment="1" applyProtection="1">
      <alignment horizontal="center" vertical="center"/>
    </xf>
    <xf numFmtId="4" fontId="5" fillId="0" borderId="0" xfId="0" applyNumberFormat="1" applyFont="1" applyFill="1" applyBorder="1" applyProtection="1"/>
    <xf numFmtId="0" fontId="5" fillId="0" borderId="0" xfId="0" applyFont="1" applyFill="1" applyBorder="1"/>
    <xf numFmtId="0" fontId="2" fillId="0" borderId="0" xfId="0" applyFont="1" applyFill="1" applyBorder="1" applyProtection="1">
      <protection locked="0"/>
    </xf>
    <xf numFmtId="0" fontId="8" fillId="0" borderId="0" xfId="5" applyFont="1" applyFill="1" applyBorder="1" applyAlignment="1">
      <alignment horizontal="center"/>
    </xf>
    <xf numFmtId="0" fontId="8" fillId="0" borderId="0" xfId="5" applyFont="1" applyFill="1" applyBorder="1" applyAlignment="1" applyProtection="1">
      <alignment horizontal="center"/>
    </xf>
    <xf numFmtId="4" fontId="5" fillId="0" borderId="0" xfId="0" applyNumberFormat="1" applyFont="1" applyFill="1" applyBorder="1" applyProtection="1">
      <protection locked="0"/>
    </xf>
    <xf numFmtId="0" fontId="2" fillId="0" borderId="0" xfId="0" applyFont="1" applyFill="1" applyBorder="1" applyProtection="1"/>
    <xf numFmtId="0" fontId="2" fillId="0" borderId="0" xfId="0" applyFont="1" applyFill="1" applyBorder="1" applyAlignment="1" applyProtection="1">
      <alignment horizontal="center" vertical="center"/>
    </xf>
    <xf numFmtId="4" fontId="3" fillId="0" borderId="0" xfId="0" applyNumberFormat="1" applyFont="1" applyFill="1" applyBorder="1" applyProtection="1"/>
    <xf numFmtId="0" fontId="8" fillId="0" borderId="0" xfId="0" applyFont="1" applyFill="1" applyBorder="1"/>
    <xf numFmtId="0" fontId="5" fillId="0" borderId="0" xfId="0" applyFont="1" applyFill="1" applyBorder="1" applyAlignment="1" applyProtection="1">
      <alignment horizontal="left"/>
    </xf>
    <xf numFmtId="0" fontId="2" fillId="0" borderId="0" xfId="0" quotePrefix="1" applyFont="1" applyFill="1" applyBorder="1" applyAlignment="1" applyProtection="1">
      <alignment horizontal="left"/>
    </xf>
    <xf numFmtId="0" fontId="2" fillId="0" borderId="0" xfId="0" applyFont="1" applyFill="1" applyBorder="1" applyAlignment="1" applyProtection="1">
      <alignment horizontal="left"/>
    </xf>
    <xf numFmtId="0" fontId="5" fillId="0" borderId="0" xfId="0" applyFont="1" applyFill="1" applyBorder="1" applyAlignment="1">
      <alignment horizontal="left"/>
    </xf>
    <xf numFmtId="0" fontId="5" fillId="0" borderId="0" xfId="0" applyFont="1" applyFill="1" applyBorder="1" applyAlignment="1">
      <alignment horizontal="center" vertical="center"/>
    </xf>
    <xf numFmtId="3" fontId="5" fillId="0" borderId="0" xfId="0" applyNumberFormat="1" applyFont="1" applyFill="1" applyBorder="1" applyAlignment="1">
      <alignment horizontal="center" vertical="center"/>
    </xf>
    <xf numFmtId="4" fontId="5" fillId="0" borderId="0" xfId="0" applyNumberFormat="1" applyFont="1" applyFill="1" applyBorder="1"/>
    <xf numFmtId="4" fontId="1" fillId="0" borderId="0" xfId="0" applyNumberFormat="1" applyFont="1" applyFill="1" applyBorder="1" applyProtection="1"/>
    <xf numFmtId="4" fontId="4" fillId="0" borderId="0" xfId="0" applyNumberFormat="1" applyFont="1" applyFill="1" applyBorder="1" applyProtection="1"/>
    <xf numFmtId="0" fontId="5" fillId="0" borderId="0" xfId="0" applyFont="1" applyFill="1" applyBorder="1" applyAlignment="1" applyProtection="1"/>
    <xf numFmtId="0" fontId="4" fillId="0" borderId="0" xfId="0" applyFont="1" applyFill="1" applyBorder="1" applyAlignment="1" applyProtection="1">
      <alignment vertical="center"/>
    </xf>
    <xf numFmtId="0" fontId="10" fillId="0" borderId="0" xfId="0" applyFont="1"/>
    <xf numFmtId="0" fontId="12" fillId="0" borderId="0" xfId="0" applyFont="1"/>
    <xf numFmtId="0" fontId="11" fillId="0" borderId="5" xfId="0" applyFont="1" applyBorder="1" applyAlignment="1" applyProtection="1">
      <alignment horizontal="center" vertical="center" wrapText="1"/>
    </xf>
    <xf numFmtId="0" fontId="11" fillId="0" borderId="6" xfId="0" applyFont="1" applyBorder="1" applyAlignment="1" applyProtection="1">
      <alignment horizontal="center" vertical="center" wrapText="1"/>
    </xf>
    <xf numFmtId="3" fontId="11" fillId="0" borderId="6" xfId="0" applyNumberFormat="1" applyFont="1" applyBorder="1" applyAlignment="1" applyProtection="1">
      <alignment horizontal="center" vertical="center" wrapText="1"/>
    </xf>
    <xf numFmtId="0" fontId="11" fillId="0" borderId="8" xfId="0" applyFont="1" applyBorder="1" applyAlignment="1" applyProtection="1">
      <alignment horizontal="left"/>
    </xf>
    <xf numFmtId="0" fontId="11" fillId="0" borderId="9" xfId="0" applyFont="1" applyBorder="1" applyProtection="1"/>
    <xf numFmtId="0" fontId="11" fillId="2" borderId="12" xfId="0" applyFont="1" applyFill="1" applyBorder="1" applyAlignment="1" applyProtection="1">
      <alignment horizontal="left"/>
    </xf>
    <xf numFmtId="0" fontId="11" fillId="2" borderId="13" xfId="0" applyFont="1" applyFill="1" applyBorder="1" applyProtection="1"/>
    <xf numFmtId="0" fontId="12" fillId="2" borderId="13" xfId="0" applyFont="1" applyFill="1" applyBorder="1" applyAlignment="1" applyProtection="1">
      <alignment horizontal="center" vertical="center"/>
    </xf>
    <xf numFmtId="0" fontId="12" fillId="0" borderId="10" xfId="0" applyFont="1" applyBorder="1" applyAlignment="1" applyProtection="1">
      <alignment horizontal="left"/>
    </xf>
    <xf numFmtId="0" fontId="12" fillId="0" borderId="3" xfId="0" applyFont="1" applyBorder="1" applyProtection="1">
      <protection locked="0"/>
    </xf>
    <xf numFmtId="0" fontId="12" fillId="0" borderId="3" xfId="0" applyFont="1" applyFill="1" applyBorder="1" applyAlignment="1" applyProtection="1">
      <alignment horizontal="center" vertical="center"/>
      <protection locked="0"/>
    </xf>
    <xf numFmtId="3" fontId="12" fillId="0" borderId="2" xfId="0" applyNumberFormat="1" applyFont="1" applyFill="1" applyBorder="1" applyAlignment="1" applyProtection="1">
      <alignment horizontal="center" vertical="center"/>
    </xf>
    <xf numFmtId="4" fontId="12" fillId="0" borderId="1" xfId="0" applyNumberFormat="1" applyFont="1" applyBorder="1" applyProtection="1"/>
    <xf numFmtId="0" fontId="12" fillId="0" borderId="2" xfId="0" applyFont="1" applyBorder="1" applyProtection="1">
      <protection locked="0"/>
    </xf>
    <xf numFmtId="0" fontId="12" fillId="0" borderId="2" xfId="0" applyFont="1" applyBorder="1" applyProtection="1"/>
    <xf numFmtId="0" fontId="12" fillId="0" borderId="2" xfId="0" applyFont="1" applyBorder="1" applyAlignment="1" applyProtection="1">
      <alignment horizontal="center" vertical="center"/>
    </xf>
    <xf numFmtId="3" fontId="12" fillId="0" borderId="2" xfId="0" applyNumberFormat="1" applyFont="1" applyBorder="1" applyAlignment="1" applyProtection="1">
      <alignment horizontal="center" vertical="center"/>
    </xf>
    <xf numFmtId="0" fontId="12" fillId="0" borderId="10" xfId="0" quotePrefix="1" applyFont="1" applyBorder="1" applyAlignment="1" applyProtection="1">
      <alignment horizontal="left"/>
    </xf>
    <xf numFmtId="0" fontId="14" fillId="0" borderId="24" xfId="5" applyFont="1" applyBorder="1"/>
    <xf numFmtId="0" fontId="14" fillId="0" borderId="24" xfId="0" applyFont="1" applyBorder="1"/>
    <xf numFmtId="0" fontId="12" fillId="0" borderId="3" xfId="0" applyFont="1" applyBorder="1" applyAlignment="1" applyProtection="1">
      <alignment horizontal="center" vertical="center"/>
      <protection locked="0"/>
    </xf>
    <xf numFmtId="0" fontId="12" fillId="0" borderId="0" xfId="0" applyFont="1" applyFill="1" applyBorder="1" applyAlignment="1" applyProtection="1">
      <alignment horizontal="left"/>
    </xf>
    <xf numFmtId="0" fontId="12" fillId="0" borderId="0" xfId="0" applyFont="1" applyFill="1" applyBorder="1" applyProtection="1"/>
    <xf numFmtId="0" fontId="12" fillId="0" borderId="0" xfId="0" applyFont="1" applyFill="1" applyBorder="1" applyAlignment="1" applyProtection="1">
      <alignment horizontal="center" vertical="center"/>
    </xf>
    <xf numFmtId="3" fontId="12" fillId="0" borderId="0" xfId="0" applyNumberFormat="1" applyFont="1" applyFill="1" applyBorder="1" applyAlignment="1" applyProtection="1">
      <alignment horizontal="center" vertical="center"/>
    </xf>
    <xf numFmtId="4" fontId="12" fillId="0" borderId="0" xfId="0" applyNumberFormat="1" applyFont="1" applyFill="1" applyBorder="1" applyProtection="1"/>
    <xf numFmtId="0" fontId="12" fillId="0" borderId="0" xfId="0" applyFont="1" applyFill="1" applyBorder="1"/>
    <xf numFmtId="0" fontId="12" fillId="0" borderId="0" xfId="0" quotePrefix="1" applyFont="1" applyFill="1" applyBorder="1" applyAlignment="1" applyProtection="1">
      <alignment horizontal="left"/>
    </xf>
    <xf numFmtId="0" fontId="14" fillId="0" borderId="0" xfId="5" applyFont="1" applyFill="1" applyBorder="1"/>
    <xf numFmtId="0" fontId="12" fillId="0" borderId="0" xfId="0" applyFont="1" applyFill="1" applyBorder="1" applyProtection="1">
      <protection locked="0"/>
    </xf>
    <xf numFmtId="0" fontId="14" fillId="0" borderId="0" xfId="5" applyFont="1" applyFill="1" applyBorder="1" applyAlignment="1">
      <alignment horizontal="center"/>
    </xf>
    <xf numFmtId="0" fontId="14" fillId="0" borderId="0" xfId="5" applyFont="1" applyFill="1" applyBorder="1" applyAlignment="1" applyProtection="1">
      <alignment horizontal="center"/>
    </xf>
    <xf numFmtId="4" fontId="12" fillId="0" borderId="0" xfId="0" applyNumberFormat="1" applyFont="1" applyFill="1" applyBorder="1" applyProtection="1">
      <protection locked="0"/>
    </xf>
    <xf numFmtId="0" fontId="11" fillId="0" borderId="0" xfId="0" applyFont="1" applyFill="1" applyBorder="1" applyAlignment="1" applyProtection="1">
      <alignment horizontal="left"/>
    </xf>
    <xf numFmtId="0" fontId="11" fillId="0" borderId="0" xfId="0" applyFont="1" applyFill="1" applyBorder="1" applyProtection="1"/>
    <xf numFmtId="3" fontId="12" fillId="0" borderId="0" xfId="0" applyNumberFormat="1" applyFont="1" applyFill="1" applyBorder="1" applyAlignment="1" applyProtection="1">
      <alignment horizontal="center" vertical="center" wrapText="1"/>
    </xf>
    <xf numFmtId="4" fontId="11" fillId="0" borderId="0" xfId="0" applyNumberFormat="1" applyFont="1" applyFill="1" applyBorder="1" applyProtection="1"/>
    <xf numFmtId="0" fontId="14" fillId="0" borderId="0" xfId="0" applyFont="1" applyFill="1" applyBorder="1"/>
    <xf numFmtId="0" fontId="12" fillId="0" borderId="0" xfId="0" applyFont="1" applyFill="1" applyBorder="1" applyAlignment="1" applyProtection="1">
      <alignment horizontal="center" vertical="center"/>
      <protection locked="0"/>
    </xf>
    <xf numFmtId="3" fontId="12" fillId="0" borderId="0" xfId="0" applyNumberFormat="1" applyFont="1" applyFill="1" applyBorder="1" applyAlignment="1" applyProtection="1">
      <alignment horizontal="center" vertical="center"/>
      <protection locked="0"/>
    </xf>
    <xf numFmtId="0" fontId="11" fillId="3" borderId="12" xfId="0" applyFont="1" applyFill="1" applyBorder="1" applyAlignment="1" applyProtection="1">
      <alignment horizontal="left"/>
    </xf>
    <xf numFmtId="0" fontId="11" fillId="3" borderId="13" xfId="0" applyFont="1" applyFill="1" applyBorder="1" applyProtection="1"/>
    <xf numFmtId="0" fontId="12" fillId="3" borderId="13" xfId="0" applyFont="1" applyFill="1" applyBorder="1" applyAlignment="1" applyProtection="1">
      <alignment horizontal="center" vertical="center"/>
    </xf>
    <xf numFmtId="3" fontId="12" fillId="3" borderId="2" xfId="0" applyNumberFormat="1" applyFont="1" applyFill="1" applyBorder="1" applyAlignment="1" applyProtection="1">
      <alignment horizontal="center" vertical="center" wrapText="1"/>
    </xf>
    <xf numFmtId="3" fontId="12" fillId="3" borderId="13" xfId="0" applyNumberFormat="1" applyFont="1" applyFill="1" applyBorder="1" applyAlignment="1" applyProtection="1">
      <alignment horizontal="center" vertical="center" wrapText="1"/>
    </xf>
    <xf numFmtId="4" fontId="11" fillId="3" borderId="1" xfId="0" applyNumberFormat="1" applyFont="1" applyFill="1" applyBorder="1" applyProtection="1"/>
    <xf numFmtId="0" fontId="12" fillId="0" borderId="2" xfId="0" applyFont="1" applyFill="1" applyBorder="1" applyProtection="1"/>
    <xf numFmtId="4" fontId="11" fillId="0" borderId="0" xfId="0" applyNumberFormat="1" applyFont="1" applyFill="1" applyBorder="1" applyAlignment="1" applyProtection="1">
      <alignment horizontal="center" vertical="center" wrapText="1"/>
    </xf>
    <xf numFmtId="0" fontId="12" fillId="0" borderId="0" xfId="0" applyFont="1" applyFill="1" applyBorder="1" applyAlignment="1" applyProtection="1">
      <alignment vertical="center"/>
    </xf>
    <xf numFmtId="0" fontId="12" fillId="0" borderId="0" xfId="0" applyFont="1" applyFill="1" applyBorder="1" applyAlignment="1" applyProtection="1">
      <alignment wrapText="1"/>
    </xf>
    <xf numFmtId="0" fontId="12" fillId="0" borderId="0" xfId="0" applyFont="1" applyFill="1" applyBorder="1" applyAlignment="1" applyProtection="1">
      <alignment vertical="center" wrapText="1"/>
    </xf>
    <xf numFmtId="0" fontId="15" fillId="0" borderId="0" xfId="0" applyFont="1" applyFill="1" applyBorder="1" applyAlignment="1" applyProtection="1">
      <alignment vertical="center" wrapText="1"/>
      <protection locked="0"/>
    </xf>
    <xf numFmtId="3" fontId="12" fillId="2" borderId="11" xfId="0" applyNumberFormat="1" applyFont="1" applyFill="1" applyBorder="1" applyAlignment="1" applyProtection="1">
      <alignment horizontal="center" vertical="center" wrapText="1"/>
    </xf>
    <xf numFmtId="3" fontId="12" fillId="0" borderId="11" xfId="0" applyNumberFormat="1" applyFont="1" applyFill="1" applyBorder="1" applyAlignment="1" applyProtection="1">
      <alignment horizontal="center" vertical="center"/>
    </xf>
    <xf numFmtId="0" fontId="10" fillId="0" borderId="0" xfId="0" applyFont="1" applyBorder="1"/>
    <xf numFmtId="3" fontId="12" fillId="0" borderId="11" xfId="0" applyNumberFormat="1" applyFont="1" applyBorder="1" applyAlignment="1" applyProtection="1">
      <alignment horizontal="center" vertical="center"/>
    </xf>
    <xf numFmtId="0" fontId="12" fillId="0" borderId="0" xfId="0" applyFont="1" applyBorder="1"/>
    <xf numFmtId="0" fontId="11" fillId="0" borderId="13" xfId="0" applyFont="1" applyFill="1" applyBorder="1" applyProtection="1"/>
    <xf numFmtId="0" fontId="12" fillId="0" borderId="13" xfId="0" applyFont="1" applyFill="1" applyBorder="1" applyAlignment="1" applyProtection="1">
      <alignment horizontal="center" vertical="center"/>
    </xf>
    <xf numFmtId="3" fontId="12" fillId="0" borderId="11" xfId="0" applyNumberFormat="1" applyFont="1" applyFill="1" applyBorder="1" applyAlignment="1" applyProtection="1">
      <alignment horizontal="center" vertical="center" wrapText="1"/>
    </xf>
    <xf numFmtId="0" fontId="14" fillId="0" borderId="24" xfId="5" applyFont="1" applyFill="1" applyBorder="1"/>
    <xf numFmtId="0" fontId="12" fillId="0" borderId="3" xfId="0" applyFont="1" applyFill="1" applyBorder="1" applyProtection="1">
      <protection locked="0"/>
    </xf>
    <xf numFmtId="0" fontId="14" fillId="0" borderId="24" xfId="0" applyFont="1" applyFill="1" applyBorder="1"/>
    <xf numFmtId="3" fontId="12" fillId="0" borderId="11" xfId="0" applyNumberFormat="1" applyFont="1" applyFill="1" applyBorder="1" applyAlignment="1" applyProtection="1">
      <alignment horizontal="center" vertical="center"/>
      <protection locked="0"/>
    </xf>
    <xf numFmtId="0" fontId="12" fillId="0" borderId="13" xfId="0" applyFont="1" applyFill="1" applyBorder="1" applyProtection="1"/>
    <xf numFmtId="0" fontId="12" fillId="2" borderId="13" xfId="0" applyFont="1" applyFill="1" applyBorder="1" applyProtection="1"/>
    <xf numFmtId="0" fontId="12" fillId="0" borderId="3" xfId="0" applyFont="1" applyFill="1" applyBorder="1" applyAlignment="1" applyProtection="1">
      <alignment horizontal="center" vertical="center"/>
    </xf>
    <xf numFmtId="0" fontId="17" fillId="0" borderId="9" xfId="0" applyFont="1" applyBorder="1" applyAlignment="1" applyProtection="1">
      <alignment horizontal="center" vertical="center"/>
    </xf>
    <xf numFmtId="3" fontId="17" fillId="0" borderId="9" xfId="0" applyNumberFormat="1" applyFont="1" applyBorder="1" applyAlignment="1" applyProtection="1">
      <alignment horizontal="center" vertical="center"/>
    </xf>
    <xf numFmtId="0" fontId="12" fillId="0" borderId="28" xfId="0" applyFont="1" applyFill="1" applyBorder="1" applyAlignment="1" applyProtection="1">
      <alignment horizontal="center" vertical="center"/>
      <protection locked="0"/>
    </xf>
    <xf numFmtId="3" fontId="11" fillId="3" borderId="13" xfId="0" applyNumberFormat="1" applyFont="1" applyFill="1" applyBorder="1" applyAlignment="1" applyProtection="1">
      <alignment horizontal="center" vertical="center" wrapText="1"/>
    </xf>
    <xf numFmtId="165" fontId="12" fillId="0" borderId="2" xfId="0" applyNumberFormat="1" applyFont="1" applyFill="1" applyBorder="1" applyAlignment="1" applyProtection="1">
      <alignment horizontal="center" vertical="center"/>
    </xf>
    <xf numFmtId="44" fontId="12" fillId="0" borderId="3" xfId="8" applyFont="1" applyFill="1" applyBorder="1" applyAlignment="1" applyProtection="1">
      <alignment horizontal="center" vertical="center"/>
    </xf>
    <xf numFmtId="165" fontId="12" fillId="0" borderId="3" xfId="0" applyNumberFormat="1" applyFont="1" applyFill="1" applyBorder="1" applyAlignment="1" applyProtection="1">
      <alignment horizontal="center" vertical="center"/>
    </xf>
    <xf numFmtId="165" fontId="12" fillId="0" borderId="1" xfId="0" applyNumberFormat="1" applyFont="1" applyBorder="1" applyProtection="1"/>
    <xf numFmtId="165" fontId="12" fillId="0" borderId="11" xfId="0" applyNumberFormat="1" applyFont="1" applyFill="1" applyBorder="1" applyAlignment="1" applyProtection="1">
      <alignment horizontal="center" vertical="center"/>
    </xf>
    <xf numFmtId="0" fontId="12" fillId="2" borderId="28" xfId="0" applyFont="1" applyFill="1" applyBorder="1" applyAlignment="1" applyProtection="1">
      <alignment horizontal="center" vertical="center"/>
    </xf>
    <xf numFmtId="0" fontId="12" fillId="0" borderId="3" xfId="0" applyFont="1" applyBorder="1" applyAlignment="1" applyProtection="1">
      <alignment horizontal="center" vertical="center"/>
    </xf>
    <xf numFmtId="0" fontId="12" fillId="0" borderId="28" xfId="0" applyFont="1" applyFill="1" applyBorder="1" applyAlignment="1" applyProtection="1">
      <alignment horizontal="center" vertical="center"/>
    </xf>
    <xf numFmtId="0" fontId="12" fillId="4" borderId="3" xfId="0" applyFont="1" applyFill="1" applyBorder="1" applyAlignment="1" applyProtection="1">
      <alignment horizontal="center" vertical="center"/>
      <protection locked="0"/>
    </xf>
    <xf numFmtId="0" fontId="12" fillId="0" borderId="28" xfId="0" applyFont="1" applyFill="1" applyBorder="1" applyProtection="1">
      <protection locked="0"/>
    </xf>
    <xf numFmtId="0" fontId="12" fillId="0" borderId="2" xfId="0" applyFont="1" applyFill="1" applyBorder="1" applyProtection="1">
      <protection locked="0"/>
    </xf>
    <xf numFmtId="44" fontId="12" fillId="4" borderId="3" xfId="8" applyFont="1" applyFill="1" applyBorder="1" applyProtection="1">
      <protection locked="0"/>
    </xf>
    <xf numFmtId="0" fontId="12" fillId="4" borderId="9" xfId="0" applyFont="1" applyFill="1" applyBorder="1" applyAlignment="1" applyProtection="1">
      <alignment horizontal="center"/>
    </xf>
    <xf numFmtId="44" fontId="12" fillId="0" borderId="2" xfId="8" applyFont="1" applyFill="1" applyBorder="1" applyProtection="1"/>
    <xf numFmtId="0" fontId="12" fillId="4" borderId="13" xfId="0" applyFont="1" applyFill="1" applyBorder="1" applyAlignment="1" applyProtection="1">
      <alignment horizontal="center" vertical="center"/>
    </xf>
    <xf numFmtId="0" fontId="12" fillId="4" borderId="2" xfId="0" applyFont="1" applyFill="1" applyBorder="1" applyAlignment="1" applyProtection="1">
      <alignment horizontal="center" vertical="center"/>
    </xf>
    <xf numFmtId="0" fontId="12" fillId="0" borderId="28" xfId="0" applyFont="1" applyFill="1" applyBorder="1" applyProtection="1"/>
    <xf numFmtId="0" fontId="11" fillId="0" borderId="28" xfId="0" applyFont="1" applyFill="1" applyBorder="1" applyProtection="1"/>
    <xf numFmtId="3" fontId="12" fillId="2" borderId="30" xfId="0" applyNumberFormat="1" applyFont="1" applyFill="1" applyBorder="1" applyAlignment="1" applyProtection="1">
      <alignment horizontal="center" vertical="center" wrapText="1"/>
    </xf>
    <xf numFmtId="0" fontId="11" fillId="0" borderId="35" xfId="0" applyFont="1" applyBorder="1" applyAlignment="1" applyProtection="1">
      <alignment horizontal="center" vertical="center" wrapText="1"/>
    </xf>
    <xf numFmtId="0" fontId="11" fillId="0" borderId="36" xfId="0" applyFont="1" applyBorder="1" applyAlignment="1" applyProtection="1">
      <alignment horizontal="center" vertical="center" wrapText="1"/>
    </xf>
    <xf numFmtId="0" fontId="11" fillId="0" borderId="37" xfId="0" applyFont="1" applyBorder="1" applyAlignment="1" applyProtection="1">
      <alignment horizontal="center" vertical="center" wrapText="1"/>
    </xf>
    <xf numFmtId="0" fontId="11" fillId="0" borderId="38" xfId="0" applyFont="1" applyBorder="1" applyAlignment="1" applyProtection="1">
      <alignment horizontal="center" vertical="center" wrapText="1"/>
    </xf>
    <xf numFmtId="0" fontId="11" fillId="0" borderId="5" xfId="0" applyFont="1" applyBorder="1" applyAlignment="1" applyProtection="1">
      <alignment horizontal="left"/>
    </xf>
    <xf numFmtId="0" fontId="11" fillId="0" borderId="6" xfId="0" applyFont="1" applyBorder="1" applyProtection="1"/>
    <xf numFmtId="0" fontId="12" fillId="0" borderId="6" xfId="0" applyFont="1" applyBorder="1" applyAlignment="1" applyProtection="1">
      <alignment horizontal="center" vertical="center"/>
    </xf>
    <xf numFmtId="0" fontId="17" fillId="0" borderId="29" xfId="0" applyFont="1" applyBorder="1" applyAlignment="1" applyProtection="1">
      <alignment horizontal="center" vertical="center"/>
    </xf>
    <xf numFmtId="0" fontId="12" fillId="4" borderId="29" xfId="0" applyFont="1" applyFill="1" applyBorder="1" applyAlignment="1" applyProtection="1">
      <alignment horizontal="center" vertical="center"/>
    </xf>
    <xf numFmtId="0" fontId="2" fillId="0" borderId="0" xfId="0" applyFont="1"/>
    <xf numFmtId="0" fontId="12" fillId="0" borderId="2" xfId="0" applyFont="1" applyFill="1" applyBorder="1" applyAlignment="1" applyProtection="1">
      <alignment horizontal="center" vertical="center"/>
    </xf>
    <xf numFmtId="3" fontId="12" fillId="2" borderId="43" xfId="0" applyNumberFormat="1" applyFont="1" applyFill="1" applyBorder="1" applyAlignment="1" applyProtection="1">
      <alignment horizontal="center" vertical="center" wrapText="1"/>
    </xf>
    <xf numFmtId="0" fontId="12" fillId="0" borderId="2" xfId="0" applyFont="1" applyBorder="1"/>
    <xf numFmtId="0" fontId="12" fillId="0" borderId="44" xfId="0" applyFont="1" applyBorder="1"/>
    <xf numFmtId="0" fontId="12" fillId="0" borderId="24" xfId="0" applyFont="1" applyBorder="1"/>
    <xf numFmtId="49" fontId="22" fillId="6" borderId="9" xfId="9" applyNumberFormat="1" applyFont="1" applyFill="1" applyBorder="1" applyAlignment="1">
      <alignment vertical="center"/>
    </xf>
    <xf numFmtId="49" fontId="22" fillId="6" borderId="9" xfId="9" applyNumberFormat="1" applyFont="1" applyFill="1" applyBorder="1" applyAlignment="1">
      <alignment horizontal="center" vertical="center"/>
    </xf>
    <xf numFmtId="0" fontId="24" fillId="0" borderId="0" xfId="9" applyFont="1" applyAlignment="1">
      <alignment vertical="center"/>
    </xf>
    <xf numFmtId="49" fontId="22" fillId="6" borderId="13" xfId="9" applyNumberFormat="1" applyFont="1" applyFill="1" applyBorder="1" applyAlignment="1">
      <alignment horizontal="center" vertical="center"/>
    </xf>
    <xf numFmtId="49" fontId="22" fillId="6" borderId="46" xfId="9" applyNumberFormat="1" applyFont="1" applyFill="1" applyBorder="1" applyAlignment="1">
      <alignment horizontal="center" vertical="center"/>
    </xf>
    <xf numFmtId="49" fontId="22" fillId="6" borderId="36" xfId="9" applyNumberFormat="1" applyFont="1" applyFill="1" applyBorder="1" applyAlignment="1">
      <alignment horizontal="center" vertical="center"/>
    </xf>
    <xf numFmtId="0" fontId="22" fillId="0" borderId="0" xfId="9" applyFont="1" applyAlignment="1">
      <alignment vertical="center"/>
    </xf>
    <xf numFmtId="49" fontId="22" fillId="6" borderId="32" xfId="9" applyNumberFormat="1" applyFont="1" applyFill="1" applyBorder="1" applyAlignment="1">
      <alignment vertical="center"/>
    </xf>
    <xf numFmtId="49" fontId="22" fillId="6" borderId="32" xfId="9" applyNumberFormat="1" applyFont="1" applyFill="1" applyBorder="1" applyAlignment="1">
      <alignment horizontal="center" vertical="center"/>
    </xf>
    <xf numFmtId="49" fontId="25" fillId="6" borderId="32" xfId="9" applyNumberFormat="1" applyFont="1" applyFill="1" applyBorder="1" applyAlignment="1" applyProtection="1">
      <alignment horizontal="center" vertical="center"/>
      <protection locked="0"/>
    </xf>
    <xf numFmtId="49" fontId="22" fillId="6" borderId="32" xfId="9" applyNumberFormat="1" applyFont="1" applyFill="1" applyBorder="1" applyAlignment="1">
      <alignment horizontal="center" vertical="center" wrapText="1"/>
    </xf>
    <xf numFmtId="0" fontId="6" fillId="0" borderId="19" xfId="9" applyFont="1" applyBorder="1" applyAlignment="1">
      <alignment vertical="center" wrapText="1"/>
    </xf>
    <xf numFmtId="0" fontId="6" fillId="0" borderId="0" xfId="9" applyFont="1" applyAlignment="1">
      <alignment vertical="center"/>
    </xf>
    <xf numFmtId="0" fontId="26" fillId="0" borderId="0" xfId="9" applyFont="1" applyAlignment="1">
      <alignment vertical="center"/>
    </xf>
    <xf numFmtId="0" fontId="6" fillId="0" borderId="48" xfId="9" applyFont="1" applyBorder="1" applyAlignment="1">
      <alignment vertical="center"/>
    </xf>
    <xf numFmtId="0" fontId="22" fillId="7" borderId="49" xfId="9" applyFont="1" applyFill="1" applyBorder="1" applyAlignment="1">
      <alignment horizontal="left" vertical="top"/>
    </xf>
    <xf numFmtId="0" fontId="22" fillId="7" borderId="43" xfId="9" applyFont="1" applyFill="1" applyBorder="1" applyAlignment="1">
      <alignment horizontal="center" vertical="center"/>
    </xf>
    <xf numFmtId="0" fontId="22" fillId="0" borderId="12" xfId="9" applyFont="1" applyFill="1" applyBorder="1" applyAlignment="1">
      <alignment horizontal="left" vertical="top"/>
    </xf>
    <xf numFmtId="0" fontId="28" fillId="0" borderId="0" xfId="9" applyFont="1" applyAlignment="1">
      <alignment vertical="center"/>
    </xf>
    <xf numFmtId="0" fontId="29" fillId="0" borderId="0" xfId="9" applyFont="1" applyAlignment="1">
      <alignment vertical="center"/>
    </xf>
    <xf numFmtId="0" fontId="22" fillId="6" borderId="10" xfId="9" applyFont="1" applyFill="1" applyBorder="1" applyAlignment="1">
      <alignment vertical="center"/>
    </xf>
    <xf numFmtId="0" fontId="22" fillId="0" borderId="10" xfId="9" applyFont="1" applyBorder="1" applyAlignment="1">
      <alignment vertical="center"/>
    </xf>
    <xf numFmtId="0" fontId="8" fillId="0" borderId="10" xfId="9" applyFont="1" applyBorder="1" applyAlignment="1">
      <alignment vertical="center"/>
    </xf>
    <xf numFmtId="0" fontId="8" fillId="0" borderId="2" xfId="9" applyFont="1" applyBorder="1" applyAlignment="1">
      <alignment vertical="center"/>
    </xf>
    <xf numFmtId="0" fontId="23" fillId="0" borderId="2" xfId="9" applyFont="1" applyBorder="1" applyAlignment="1">
      <alignment horizontal="center" vertical="center"/>
    </xf>
    <xf numFmtId="0" fontId="8" fillId="0" borderId="2" xfId="9" applyFont="1" applyBorder="1" applyAlignment="1">
      <alignment horizontal="center" vertical="center"/>
    </xf>
    <xf numFmtId="4" fontId="8" fillId="0" borderId="2" xfId="9" applyNumberFormat="1" applyFont="1" applyBorder="1" applyAlignment="1">
      <alignment vertical="center"/>
    </xf>
    <xf numFmtId="167" fontId="6" fillId="0" borderId="11" xfId="9" applyNumberFormat="1" applyFont="1" applyBorder="1" applyAlignment="1">
      <alignment vertical="center"/>
    </xf>
    <xf numFmtId="0" fontId="20" fillId="0" borderId="0" xfId="9" applyFont="1" applyAlignment="1">
      <alignment vertical="center"/>
    </xf>
    <xf numFmtId="0" fontId="30" fillId="0" borderId="0" xfId="9" applyFont="1" applyAlignment="1">
      <alignment vertical="center"/>
    </xf>
    <xf numFmtId="0" fontId="31" fillId="0" borderId="2" xfId="9" applyFont="1" applyBorder="1" applyAlignment="1">
      <alignment horizontal="center" vertical="center"/>
    </xf>
    <xf numFmtId="0" fontId="6" fillId="0" borderId="2" xfId="9" applyFont="1" applyBorder="1" applyAlignment="1">
      <alignment horizontal="center" vertical="center"/>
    </xf>
    <xf numFmtId="4" fontId="6" fillId="0" borderId="2" xfId="9" applyNumberFormat="1" applyFont="1" applyBorder="1" applyAlignment="1">
      <alignment horizontal="right" vertical="center"/>
    </xf>
    <xf numFmtId="4" fontId="32" fillId="0" borderId="2" xfId="9" applyNumberFormat="1" applyFont="1" applyBorder="1" applyAlignment="1">
      <alignment vertical="center"/>
    </xf>
    <xf numFmtId="167" fontId="8" fillId="0" borderId="11" xfId="9" applyNumberFormat="1" applyFont="1" applyBorder="1" applyAlignment="1">
      <alignment vertical="center"/>
    </xf>
    <xf numFmtId="0" fontId="23" fillId="0" borderId="0" xfId="9" applyFont="1" applyAlignment="1">
      <alignment vertical="center"/>
    </xf>
    <xf numFmtId="0" fontId="33" fillId="0" borderId="0" xfId="9" applyFont="1" applyAlignment="1">
      <alignment vertical="center"/>
    </xf>
    <xf numFmtId="0" fontId="27" fillId="0" borderId="2" xfId="9" applyFont="1" applyBorder="1" applyAlignment="1">
      <alignment horizontal="center" vertical="center"/>
    </xf>
    <xf numFmtId="4" fontId="6" fillId="0" borderId="2" xfId="9" applyNumberFormat="1" applyFont="1" applyBorder="1" applyAlignment="1" applyProtection="1">
      <alignment horizontal="right" vertical="center"/>
      <protection locked="0"/>
    </xf>
    <xf numFmtId="0" fontId="8" fillId="0" borderId="0" xfId="9" applyFont="1" applyAlignment="1">
      <alignment vertical="center"/>
    </xf>
    <xf numFmtId="0" fontId="34" fillId="0" borderId="0" xfId="9" applyFont="1" applyAlignment="1">
      <alignment vertical="center"/>
    </xf>
    <xf numFmtId="0" fontId="6" fillId="0" borderId="10" xfId="9" applyFont="1" applyBorder="1" applyAlignment="1">
      <alignment vertical="center"/>
    </xf>
    <xf numFmtId="0" fontId="35" fillId="0" borderId="2" xfId="9" applyFont="1" applyBorder="1" applyAlignment="1">
      <alignment vertical="center"/>
    </xf>
    <xf numFmtId="0" fontId="22" fillId="0" borderId="2" xfId="9" applyFont="1" applyBorder="1" applyAlignment="1">
      <alignment horizontal="center" vertical="center"/>
    </xf>
    <xf numFmtId="4" fontId="6" fillId="0" borderId="2" xfId="9" applyNumberFormat="1" applyFont="1" applyBorder="1" applyAlignment="1">
      <alignment vertical="center"/>
    </xf>
    <xf numFmtId="0" fontId="32" fillId="0" borderId="2" xfId="9" applyFont="1" applyBorder="1" applyAlignment="1">
      <alignment horizontal="center" vertical="center"/>
    </xf>
    <xf numFmtId="4" fontId="32" fillId="0" borderId="2" xfId="9" applyNumberFormat="1" applyFont="1" applyBorder="1" applyAlignment="1">
      <alignment horizontal="right" vertical="center"/>
    </xf>
    <xf numFmtId="0" fontId="32" fillId="0" borderId="0" xfId="9" applyFont="1" applyAlignment="1">
      <alignment vertical="center"/>
    </xf>
    <xf numFmtId="0" fontId="36" fillId="0" borderId="0" xfId="9" applyFont="1" applyAlignment="1">
      <alignment vertical="center"/>
    </xf>
    <xf numFmtId="4" fontId="8" fillId="0" borderId="2" xfId="9" applyNumberFormat="1" applyFont="1" applyBorder="1" applyAlignment="1">
      <alignment horizontal="right" vertical="center"/>
    </xf>
    <xf numFmtId="0" fontId="6" fillId="0" borderId="10" xfId="9" applyFont="1" applyFill="1" applyBorder="1" applyAlignment="1">
      <alignment vertical="center"/>
    </xf>
    <xf numFmtId="0" fontId="22" fillId="5" borderId="2" xfId="9" applyFont="1" applyFill="1" applyBorder="1" applyAlignment="1">
      <alignment horizontal="left" vertical="center"/>
    </xf>
    <xf numFmtId="0" fontId="6" fillId="5" borderId="2" xfId="9" applyFont="1" applyFill="1" applyBorder="1" applyAlignment="1">
      <alignment horizontal="center" vertical="center"/>
    </xf>
    <xf numFmtId="4" fontId="6" fillId="5" borderId="2" xfId="9" applyNumberFormat="1" applyFont="1" applyFill="1" applyBorder="1" applyAlignment="1">
      <alignment horizontal="right" vertical="center"/>
    </xf>
    <xf numFmtId="4" fontId="32" fillId="5" borderId="2" xfId="9" applyNumberFormat="1" applyFont="1" applyFill="1" applyBorder="1" applyAlignment="1">
      <alignment vertical="center"/>
    </xf>
    <xf numFmtId="167" fontId="6" fillId="5" borderId="11" xfId="9" applyNumberFormat="1" applyFont="1" applyFill="1" applyBorder="1" applyAlignment="1">
      <alignment vertical="center"/>
    </xf>
    <xf numFmtId="0" fontId="6" fillId="0" borderId="2" xfId="9" applyFont="1" applyBorder="1" applyAlignment="1">
      <alignment vertical="center"/>
    </xf>
    <xf numFmtId="0" fontId="8" fillId="0" borderId="26" xfId="9" applyFont="1" applyBorder="1" applyAlignment="1">
      <alignment horizontal="center" vertical="center"/>
    </xf>
    <xf numFmtId="0" fontId="8" fillId="0" borderId="34" xfId="9" applyFont="1" applyBorder="1" applyAlignment="1">
      <alignment horizontal="center" vertical="center"/>
    </xf>
    <xf numFmtId="0" fontId="8" fillId="0" borderId="2" xfId="9" applyFont="1" applyBorder="1" applyAlignment="1">
      <alignment vertical="center" wrapText="1"/>
    </xf>
    <xf numFmtId="0" fontId="23" fillId="0" borderId="2" xfId="9" applyFont="1" applyFill="1" applyBorder="1" applyAlignment="1">
      <alignment horizontal="center" vertical="center" wrapText="1"/>
    </xf>
    <xf numFmtId="0" fontId="6" fillId="0" borderId="2" xfId="9" applyFont="1" applyBorder="1" applyAlignment="1">
      <alignment horizontal="left" vertical="center"/>
    </xf>
    <xf numFmtId="0" fontId="32" fillId="0" borderId="2" xfId="9" applyFont="1" applyBorder="1" applyAlignment="1">
      <alignment horizontal="right" vertical="center"/>
    </xf>
    <xf numFmtId="0" fontId="6" fillId="5" borderId="2" xfId="9" applyFont="1" applyFill="1" applyBorder="1" applyAlignment="1">
      <alignment horizontal="left" vertical="center"/>
    </xf>
    <xf numFmtId="0" fontId="22" fillId="6" borderId="2" xfId="9" applyFont="1" applyFill="1" applyBorder="1" applyAlignment="1">
      <alignment vertical="center" wrapText="1"/>
    </xf>
    <xf numFmtId="0" fontId="6" fillId="6" borderId="2" xfId="9" applyFont="1" applyFill="1" applyBorder="1" applyAlignment="1">
      <alignment horizontal="left" vertical="center"/>
    </xf>
    <xf numFmtId="4" fontId="6" fillId="6" borderId="2" xfId="9" applyNumberFormat="1" applyFont="1" applyFill="1" applyBorder="1" applyAlignment="1">
      <alignment horizontal="right" vertical="center"/>
    </xf>
    <xf numFmtId="0" fontId="6" fillId="6" borderId="2" xfId="9" applyFont="1" applyFill="1" applyBorder="1" applyAlignment="1">
      <alignment horizontal="center" vertical="center"/>
    </xf>
    <xf numFmtId="4" fontId="22" fillId="6" borderId="2" xfId="9" applyNumberFormat="1" applyFont="1" applyFill="1" applyBorder="1" applyAlignment="1">
      <alignment vertical="center"/>
    </xf>
    <xf numFmtId="167" fontId="6" fillId="6" borderId="11" xfId="9" applyNumberFormat="1" applyFont="1" applyFill="1" applyBorder="1" applyAlignment="1">
      <alignment vertical="center"/>
    </xf>
    <xf numFmtId="0" fontId="22" fillId="6" borderId="2" xfId="9" applyFont="1" applyFill="1" applyBorder="1" applyAlignment="1">
      <alignment vertical="center"/>
    </xf>
    <xf numFmtId="0" fontId="37" fillId="0" borderId="0" xfId="9" applyFont="1" applyAlignment="1">
      <alignment vertical="center"/>
    </xf>
    <xf numFmtId="0" fontId="38" fillId="0" borderId="0" xfId="9" applyFont="1" applyAlignment="1">
      <alignment vertical="center"/>
    </xf>
    <xf numFmtId="0" fontId="22" fillId="7" borderId="49" xfId="9" applyFont="1" applyFill="1" applyBorder="1" applyAlignment="1">
      <alignment horizontal="left" vertical="center"/>
    </xf>
    <xf numFmtId="0" fontId="32" fillId="0" borderId="2" xfId="9" applyFont="1" applyBorder="1" applyAlignment="1">
      <alignment horizontal="left" vertical="center"/>
    </xf>
    <xf numFmtId="4" fontId="6" fillId="5" borderId="2" xfId="9" applyNumberFormat="1" applyFont="1" applyFill="1" applyBorder="1" applyAlignment="1">
      <alignment vertical="center"/>
    </xf>
    <xf numFmtId="0" fontId="6" fillId="0" borderId="0" xfId="9" applyFont="1" applyFill="1" applyAlignment="1">
      <alignment vertical="center"/>
    </xf>
    <xf numFmtId="0" fontId="26" fillId="0" borderId="0" xfId="9" applyFont="1" applyFill="1" applyAlignment="1">
      <alignment vertical="center"/>
    </xf>
    <xf numFmtId="0" fontId="26" fillId="5" borderId="0" xfId="9" applyFont="1" applyFill="1" applyAlignment="1">
      <alignment vertical="center"/>
    </xf>
    <xf numFmtId="0" fontId="27" fillId="0" borderId="2" xfId="9" applyFont="1" applyBorder="1" applyAlignment="1">
      <alignment horizontal="left" vertical="center"/>
    </xf>
    <xf numFmtId="0" fontId="27" fillId="5" borderId="2" xfId="9" applyFont="1" applyFill="1" applyBorder="1" applyAlignment="1">
      <alignment horizontal="left" vertical="center"/>
    </xf>
    <xf numFmtId="0" fontId="27" fillId="6" borderId="2" xfId="9" applyFont="1" applyFill="1" applyBorder="1" applyAlignment="1">
      <alignment horizontal="left" vertical="center"/>
    </xf>
    <xf numFmtId="4" fontId="22" fillId="6" borderId="2" xfId="9" applyNumberFormat="1" applyFont="1" applyFill="1" applyBorder="1" applyAlignment="1">
      <alignment horizontal="right" vertical="center"/>
    </xf>
    <xf numFmtId="0" fontId="22" fillId="6" borderId="2" xfId="9" applyFont="1" applyFill="1" applyBorder="1" applyAlignment="1">
      <alignment horizontal="center" vertical="center"/>
    </xf>
    <xf numFmtId="0" fontId="22" fillId="7" borderId="11" xfId="9" applyFont="1" applyFill="1" applyBorder="1" applyAlignment="1">
      <alignment horizontal="center" vertical="center"/>
    </xf>
    <xf numFmtId="0" fontId="6" fillId="0" borderId="40" xfId="9" applyFont="1" applyBorder="1" applyAlignment="1">
      <alignment vertical="center"/>
    </xf>
    <xf numFmtId="0" fontId="6" fillId="0" borderId="1" xfId="9" applyFont="1" applyBorder="1" applyAlignment="1">
      <alignment vertical="center"/>
    </xf>
    <xf numFmtId="0" fontId="22" fillId="0" borderId="2" xfId="9" applyFont="1" applyBorder="1" applyAlignment="1">
      <alignment horizontal="left" vertical="center"/>
    </xf>
    <xf numFmtId="0" fontId="39" fillId="0" borderId="2" xfId="9" applyFont="1" applyBorder="1" applyAlignment="1">
      <alignment horizontal="left" vertical="center"/>
    </xf>
    <xf numFmtId="0" fontId="40" fillId="0" borderId="2" xfId="9" applyFont="1" applyBorder="1" applyAlignment="1">
      <alignment vertical="center"/>
    </xf>
    <xf numFmtId="0" fontId="6" fillId="0" borderId="49" xfId="9" applyFont="1" applyFill="1" applyBorder="1" applyAlignment="1">
      <alignment vertical="center"/>
    </xf>
    <xf numFmtId="0" fontId="22" fillId="0" borderId="3" xfId="9" applyFont="1" applyFill="1" applyBorder="1" applyAlignment="1">
      <alignment vertical="center"/>
    </xf>
    <xf numFmtId="0" fontId="6" fillId="0" borderId="24" xfId="9" applyFont="1" applyFill="1" applyBorder="1" applyAlignment="1">
      <alignment horizontal="left" vertical="center"/>
    </xf>
    <xf numFmtId="4" fontId="6" fillId="0" borderId="24" xfId="9" applyNumberFormat="1" applyFont="1" applyFill="1" applyBorder="1" applyAlignment="1">
      <alignment horizontal="right" vertical="center"/>
    </xf>
    <xf numFmtId="0" fontId="6" fillId="0" borderId="24" xfId="9" applyFont="1" applyFill="1" applyBorder="1" applyAlignment="1">
      <alignment horizontal="center" vertical="center"/>
    </xf>
    <xf numFmtId="4" fontId="22" fillId="0" borderId="44" xfId="9" applyNumberFormat="1" applyFont="1" applyFill="1" applyBorder="1" applyAlignment="1">
      <alignment vertical="center"/>
    </xf>
    <xf numFmtId="167" fontId="6" fillId="0" borderId="43" xfId="9" applyNumberFormat="1" applyFont="1" applyFill="1" applyBorder="1" applyAlignment="1">
      <alignment vertical="center"/>
    </xf>
    <xf numFmtId="0" fontId="22" fillId="9" borderId="53" xfId="9" applyFont="1" applyFill="1" applyBorder="1" applyAlignment="1">
      <alignment vertical="center"/>
    </xf>
    <xf numFmtId="4" fontId="20" fillId="9" borderId="54" xfId="9" applyNumberFormat="1" applyFont="1" applyFill="1" applyBorder="1" applyAlignment="1">
      <alignment vertical="center"/>
    </xf>
    <xf numFmtId="167" fontId="20" fillId="9" borderId="56" xfId="9" applyNumberFormat="1" applyFont="1" applyFill="1" applyBorder="1" applyAlignment="1">
      <alignment horizontal="center" vertical="center"/>
    </xf>
    <xf numFmtId="0" fontId="22" fillId="9" borderId="51" xfId="9" applyFont="1" applyFill="1" applyBorder="1" applyAlignment="1">
      <alignment vertical="center"/>
    </xf>
    <xf numFmtId="4" fontId="20" fillId="9" borderId="24" xfId="9" applyNumberFormat="1" applyFont="1" applyFill="1" applyBorder="1" applyAlignment="1">
      <alignment vertical="center"/>
    </xf>
    <xf numFmtId="167" fontId="20" fillId="9" borderId="1" xfId="9" applyNumberFormat="1" applyFont="1" applyFill="1" applyBorder="1" applyAlignment="1">
      <alignment horizontal="center" vertical="center"/>
    </xf>
    <xf numFmtId="0" fontId="26" fillId="0" borderId="0" xfId="9" applyFont="1" applyAlignment="1">
      <alignment horizontal="left" vertical="center"/>
    </xf>
    <xf numFmtId="4" fontId="26" fillId="0" borderId="0" xfId="9" applyNumberFormat="1" applyFont="1" applyAlignment="1">
      <alignment horizontal="right" vertical="center"/>
    </xf>
    <xf numFmtId="0" fontId="26" fillId="0" borderId="0" xfId="9" applyFont="1" applyAlignment="1">
      <alignment horizontal="center" vertical="center"/>
    </xf>
    <xf numFmtId="4" fontId="26" fillId="0" borderId="0" xfId="9" applyNumberFormat="1" applyFont="1" applyAlignment="1">
      <alignment vertical="center"/>
    </xf>
    <xf numFmtId="0" fontId="12" fillId="0" borderId="60" xfId="0" applyFont="1" applyBorder="1" applyAlignment="1" applyProtection="1">
      <alignment horizontal="left"/>
    </xf>
    <xf numFmtId="0" fontId="12" fillId="0" borderId="61" xfId="0" applyFont="1" applyBorder="1"/>
    <xf numFmtId="0" fontId="12" fillId="0" borderId="58" xfId="0" applyFont="1" applyBorder="1"/>
    <xf numFmtId="0" fontId="12" fillId="0" borderId="57" xfId="0" applyFont="1" applyBorder="1"/>
    <xf numFmtId="0" fontId="12" fillId="0" borderId="61" xfId="0" applyFont="1" applyFill="1" applyBorder="1" applyAlignment="1" applyProtection="1">
      <alignment horizontal="center" vertical="center"/>
    </xf>
    <xf numFmtId="0" fontId="12" fillId="0" borderId="62" xfId="0" applyFont="1" applyFill="1" applyBorder="1" applyAlignment="1" applyProtection="1">
      <alignment horizontal="center" vertical="center"/>
    </xf>
    <xf numFmtId="3" fontId="12" fillId="0" borderId="63" xfId="0" applyNumberFormat="1" applyFont="1" applyFill="1" applyBorder="1" applyAlignment="1" applyProtection="1">
      <alignment horizontal="center" vertical="center" wrapText="1"/>
    </xf>
    <xf numFmtId="4" fontId="8" fillId="0" borderId="2" xfId="9" applyNumberFormat="1" applyFont="1" applyBorder="1" applyAlignment="1" applyProtection="1">
      <alignment horizontal="right" vertical="center"/>
    </xf>
    <xf numFmtId="0" fontId="12" fillId="0" borderId="24" xfId="0" applyFont="1" applyFill="1" applyBorder="1" applyProtection="1">
      <protection locked="0"/>
    </xf>
    <xf numFmtId="4" fontId="8" fillId="8" borderId="2" xfId="9" applyNumberFormat="1" applyFont="1" applyFill="1" applyBorder="1" applyAlignment="1" applyProtection="1">
      <alignment horizontal="right" vertical="center"/>
    </xf>
    <xf numFmtId="0" fontId="12" fillId="0" borderId="49" xfId="0" applyFont="1" applyBorder="1" applyAlignment="1" applyProtection="1">
      <alignment horizontal="left"/>
    </xf>
    <xf numFmtId="0" fontId="12" fillId="0" borderId="26" xfId="0" applyFont="1" applyBorder="1"/>
    <xf numFmtId="0" fontId="12" fillId="0" borderId="64" xfId="0" applyFont="1" applyBorder="1"/>
    <xf numFmtId="0" fontId="12" fillId="0" borderId="50" xfId="0" applyFont="1" applyBorder="1"/>
    <xf numFmtId="0" fontId="12" fillId="4" borderId="26" xfId="0" applyFont="1" applyFill="1" applyBorder="1" applyAlignment="1" applyProtection="1">
      <alignment horizontal="center" vertical="center"/>
    </xf>
    <xf numFmtId="165" fontId="12" fillId="0" borderId="27" xfId="0" applyNumberFormat="1" applyFont="1" applyFill="1" applyBorder="1" applyAlignment="1" applyProtection="1">
      <alignment horizontal="center" vertical="center"/>
    </xf>
    <xf numFmtId="165" fontId="12" fillId="0" borderId="43" xfId="0" applyNumberFormat="1" applyFont="1" applyFill="1" applyBorder="1" applyAlignment="1" applyProtection="1">
      <alignment horizontal="center" vertical="center"/>
    </xf>
    <xf numFmtId="0" fontId="8" fillId="0" borderId="44" xfId="9" applyFont="1" applyBorder="1" applyAlignment="1">
      <alignment vertical="center"/>
    </xf>
    <xf numFmtId="0" fontId="20" fillId="9" borderId="54" xfId="9" applyFont="1" applyFill="1" applyBorder="1" applyAlignment="1">
      <alignment horizontal="right" vertical="center"/>
    </xf>
    <xf numFmtId="0" fontId="20" fillId="9" borderId="55" xfId="9" applyFont="1" applyFill="1" applyBorder="1" applyAlignment="1">
      <alignment horizontal="right" vertical="center"/>
    </xf>
    <xf numFmtId="0" fontId="20" fillId="9" borderId="24" xfId="9" applyFont="1" applyFill="1" applyBorder="1" applyAlignment="1">
      <alignment horizontal="right" vertical="center"/>
    </xf>
    <xf numFmtId="0" fontId="20" fillId="9" borderId="44" xfId="9" applyFont="1" applyFill="1" applyBorder="1" applyAlignment="1">
      <alignment horizontal="right" vertical="center"/>
    </xf>
    <xf numFmtId="0" fontId="22" fillId="9" borderId="66" xfId="9" applyFont="1" applyFill="1" applyBorder="1" applyAlignment="1">
      <alignment vertical="center"/>
    </xf>
    <xf numFmtId="165" fontId="22" fillId="9" borderId="66" xfId="9" applyNumberFormat="1" applyFont="1" applyFill="1" applyBorder="1" applyAlignment="1">
      <alignment vertical="center"/>
    </xf>
    <xf numFmtId="0" fontId="6" fillId="9" borderId="66" xfId="9" applyFont="1" applyFill="1" applyBorder="1" applyAlignment="1">
      <alignment vertical="center"/>
    </xf>
    <xf numFmtId="165" fontId="6" fillId="9" borderId="66" xfId="9" applyNumberFormat="1" applyFont="1" applyFill="1" applyBorder="1" applyAlignment="1">
      <alignment vertical="center"/>
    </xf>
    <xf numFmtId="0" fontId="23" fillId="0" borderId="2" xfId="9" applyFont="1" applyFill="1" applyBorder="1" applyAlignment="1">
      <alignment horizontal="center" vertical="center"/>
    </xf>
    <xf numFmtId="4" fontId="11" fillId="0" borderId="67" xfId="0" applyNumberFormat="1" applyFont="1" applyBorder="1" applyAlignment="1" applyProtection="1">
      <alignment horizontal="center" vertical="center" wrapText="1"/>
    </xf>
    <xf numFmtId="4" fontId="11" fillId="0" borderId="6" xfId="0" applyNumberFormat="1" applyFont="1" applyBorder="1" applyAlignment="1" applyProtection="1">
      <alignment horizontal="center" vertical="center" wrapText="1"/>
    </xf>
    <xf numFmtId="3" fontId="12" fillId="4" borderId="9" xfId="0" applyNumberFormat="1" applyFont="1" applyFill="1" applyBorder="1" applyAlignment="1" applyProtection="1">
      <alignment horizontal="center"/>
    </xf>
    <xf numFmtId="4" fontId="11" fillId="3" borderId="2" xfId="0" applyNumberFormat="1" applyFont="1" applyFill="1" applyBorder="1" applyProtection="1"/>
    <xf numFmtId="165" fontId="12" fillId="0" borderId="2" xfId="0" applyNumberFormat="1" applyFont="1" applyBorder="1" applyProtection="1"/>
    <xf numFmtId="4" fontId="12" fillId="0" borderId="2" xfId="0" applyNumberFormat="1" applyFont="1" applyBorder="1" applyProtection="1"/>
    <xf numFmtId="4" fontId="11" fillId="3" borderId="13" xfId="0" applyNumberFormat="1" applyFont="1" applyFill="1" applyBorder="1" applyProtection="1"/>
    <xf numFmtId="4" fontId="11" fillId="3" borderId="25" xfId="0" applyNumberFormat="1" applyFont="1" applyFill="1" applyBorder="1" applyAlignment="1" applyProtection="1">
      <alignment horizontal="center" vertical="center"/>
    </xf>
    <xf numFmtId="3" fontId="17" fillId="0" borderId="19" xfId="0" applyNumberFormat="1" applyFont="1" applyFill="1" applyBorder="1" applyAlignment="1" applyProtection="1">
      <alignment horizontal="center" vertical="center"/>
    </xf>
    <xf numFmtId="166" fontId="17" fillId="0" borderId="9" xfId="0" applyNumberFormat="1" applyFont="1" applyFill="1" applyBorder="1" applyAlignment="1" applyProtection="1">
      <alignment horizontal="center" vertical="center"/>
    </xf>
    <xf numFmtId="0" fontId="11" fillId="3" borderId="13" xfId="0" applyFont="1" applyFill="1" applyBorder="1" applyAlignment="1" applyProtection="1">
      <alignment horizontal="center" vertical="center"/>
    </xf>
    <xf numFmtId="4" fontId="11" fillId="3" borderId="13" xfId="0" applyNumberFormat="1" applyFont="1" applyFill="1" applyBorder="1" applyAlignment="1" applyProtection="1">
      <alignment horizontal="center" vertical="center"/>
    </xf>
    <xf numFmtId="0" fontId="12" fillId="0" borderId="68" xfId="0" applyFont="1" applyBorder="1"/>
    <xf numFmtId="0" fontId="12" fillId="0" borderId="61" xfId="0" applyFont="1" applyBorder="1" applyProtection="1"/>
    <xf numFmtId="0" fontId="12" fillId="0" borderId="62" xfId="0" applyFont="1" applyBorder="1" applyProtection="1">
      <protection locked="0"/>
    </xf>
    <xf numFmtId="0" fontId="12" fillId="0" borderId="62" xfId="0" applyFont="1" applyBorder="1" applyAlignment="1" applyProtection="1">
      <alignment horizontal="center" vertical="center"/>
      <protection locked="0"/>
    </xf>
    <xf numFmtId="3" fontId="12" fillId="0" borderId="61" xfId="0" applyNumberFormat="1" applyFont="1" applyBorder="1" applyAlignment="1" applyProtection="1">
      <alignment horizontal="center" vertical="center"/>
    </xf>
    <xf numFmtId="0" fontId="12" fillId="0" borderId="61" xfId="0" applyFont="1" applyBorder="1" applyProtection="1">
      <protection locked="0"/>
    </xf>
    <xf numFmtId="4" fontId="12" fillId="0" borderId="61" xfId="0" applyNumberFormat="1" applyFont="1" applyBorder="1" applyProtection="1"/>
    <xf numFmtId="4" fontId="12" fillId="0" borderId="59" xfId="0" applyNumberFormat="1" applyFont="1" applyBorder="1" applyProtection="1"/>
    <xf numFmtId="3" fontId="12" fillId="4" borderId="7" xfId="0" applyNumberFormat="1" applyFont="1" applyFill="1" applyBorder="1" applyAlignment="1" applyProtection="1">
      <alignment horizontal="center" vertical="center"/>
    </xf>
    <xf numFmtId="0" fontId="2" fillId="0" borderId="42" xfId="0" applyFont="1" applyBorder="1" applyAlignment="1">
      <alignment horizontal="center" vertical="center" wrapText="1"/>
    </xf>
    <xf numFmtId="0" fontId="2" fillId="0" borderId="41" xfId="0" applyFont="1" applyBorder="1" applyAlignment="1">
      <alignment horizontal="center" vertical="center" wrapText="1"/>
    </xf>
    <xf numFmtId="0" fontId="11" fillId="0" borderId="17" xfId="0" applyFont="1" applyBorder="1" applyAlignment="1" applyProtection="1">
      <alignment horizontal="right" vertical="center" wrapText="1"/>
    </xf>
    <xf numFmtId="0" fontId="13" fillId="0" borderId="4" xfId="0" applyFont="1" applyBorder="1" applyAlignment="1" applyProtection="1">
      <alignment horizontal="right" vertical="center" wrapText="1"/>
    </xf>
    <xf numFmtId="0" fontId="42" fillId="2" borderId="15" xfId="0" applyFont="1" applyFill="1" applyBorder="1" applyAlignment="1" applyProtection="1">
      <alignment horizontal="center" vertical="center"/>
    </xf>
    <xf numFmtId="0" fontId="42" fillId="2" borderId="16" xfId="0" applyFont="1" applyFill="1" applyBorder="1" applyAlignment="1" applyProtection="1">
      <alignment horizontal="center" vertical="center"/>
    </xf>
    <xf numFmtId="0" fontId="42" fillId="2" borderId="19" xfId="0" applyFont="1" applyFill="1" applyBorder="1" applyAlignment="1" applyProtection="1">
      <alignment horizontal="center" vertical="center"/>
    </xf>
    <xf numFmtId="0" fontId="11" fillId="2" borderId="22" xfId="0" applyFont="1" applyFill="1" applyBorder="1" applyAlignment="1" applyProtection="1">
      <alignment horizontal="center" wrapText="1"/>
    </xf>
    <xf numFmtId="0" fontId="11" fillId="2" borderId="20" xfId="0" applyFont="1" applyFill="1" applyBorder="1" applyAlignment="1" applyProtection="1">
      <alignment horizontal="center" wrapText="1"/>
    </xf>
    <xf numFmtId="0" fontId="11" fillId="2" borderId="21" xfId="0" applyFont="1" applyFill="1" applyBorder="1" applyAlignment="1" applyProtection="1">
      <alignment horizontal="center" wrapText="1"/>
    </xf>
    <xf numFmtId="0" fontId="13" fillId="4" borderId="4" xfId="0" applyFont="1" applyFill="1" applyBorder="1" applyAlignment="1" applyProtection="1">
      <alignment horizontal="center" vertical="center" wrapText="1"/>
      <protection locked="0"/>
    </xf>
    <xf numFmtId="0" fontId="13" fillId="4" borderId="18" xfId="0" applyFont="1" applyFill="1" applyBorder="1" applyAlignment="1" applyProtection="1">
      <alignment horizontal="center" vertical="center" wrapText="1"/>
      <protection locked="0"/>
    </xf>
    <xf numFmtId="0" fontId="12" fillId="0" borderId="17" xfId="0" applyFont="1" applyBorder="1" applyAlignment="1" applyProtection="1">
      <alignment horizontal="center" vertical="center" wrapText="1"/>
    </xf>
    <xf numFmtId="0" fontId="12" fillId="0" borderId="4"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1" fillId="0" borderId="22" xfId="0" applyFont="1" applyBorder="1" applyAlignment="1" applyProtection="1">
      <alignment horizontal="right" vertical="center" wrapText="1"/>
    </xf>
    <xf numFmtId="0" fontId="13" fillId="0" borderId="20" xfId="0" applyFont="1" applyBorder="1" applyAlignment="1" applyProtection="1">
      <alignment horizontal="right" vertical="center" wrapText="1"/>
    </xf>
    <xf numFmtId="0" fontId="11" fillId="3" borderId="52" xfId="0" applyFont="1" applyFill="1" applyBorder="1" applyAlignment="1" applyProtection="1">
      <alignment horizontal="center" vertical="center"/>
    </xf>
    <xf numFmtId="0" fontId="11" fillId="3" borderId="0" xfId="0" applyFont="1" applyFill="1" applyBorder="1" applyAlignment="1" applyProtection="1">
      <alignment horizontal="center" vertical="center"/>
    </xf>
    <xf numFmtId="0" fontId="11" fillId="3" borderId="25" xfId="0" applyFont="1" applyFill="1" applyBorder="1" applyAlignment="1" applyProtection="1">
      <alignment horizontal="center" vertical="center"/>
    </xf>
    <xf numFmtId="0" fontId="11" fillId="3" borderId="52" xfId="0" applyFont="1" applyFill="1" applyBorder="1" applyAlignment="1" applyProtection="1">
      <alignment horizontal="center" vertical="center" wrapText="1"/>
    </xf>
    <xf numFmtId="0" fontId="11" fillId="3" borderId="0"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0" fontId="12" fillId="0" borderId="36" xfId="0" applyFont="1" applyBorder="1" applyAlignment="1" applyProtection="1">
      <alignment horizontal="center" vertical="center" wrapText="1"/>
    </xf>
    <xf numFmtId="0" fontId="12" fillId="0" borderId="37"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13" fillId="4" borderId="20" xfId="0" applyFont="1" applyFill="1" applyBorder="1" applyAlignment="1" applyProtection="1">
      <alignment horizontal="center" vertical="center" wrapText="1"/>
      <protection locked="0"/>
    </xf>
    <xf numFmtId="0" fontId="13" fillId="4" borderId="21" xfId="0" applyFont="1" applyFill="1" applyBorder="1" applyAlignment="1" applyProtection="1">
      <alignment horizontal="center" vertical="center" wrapText="1"/>
      <protection locked="0"/>
    </xf>
    <xf numFmtId="49" fontId="8" fillId="0" borderId="47" xfId="9" applyNumberFormat="1" applyFont="1" applyBorder="1" applyAlignment="1">
      <alignment horizontal="left" vertical="center" wrapText="1" indent="1"/>
    </xf>
    <xf numFmtId="49" fontId="8" fillId="0" borderId="42" xfId="9" applyNumberFormat="1" applyFont="1" applyBorder="1" applyAlignment="1">
      <alignment horizontal="left" vertical="center" wrapText="1" indent="1"/>
    </xf>
    <xf numFmtId="0" fontId="22" fillId="0" borderId="3" xfId="9" applyFont="1" applyBorder="1" applyAlignment="1">
      <alignment horizontal="left" vertical="center"/>
    </xf>
    <xf numFmtId="0" fontId="22" fillId="0" borderId="24" xfId="9" applyFont="1" applyBorder="1" applyAlignment="1">
      <alignment horizontal="left" vertical="center"/>
    </xf>
    <xf numFmtId="0" fontId="22" fillId="0" borderId="1" xfId="9" applyFont="1" applyBorder="1" applyAlignment="1">
      <alignment horizontal="left" vertical="center"/>
    </xf>
    <xf numFmtId="0" fontId="32" fillId="0" borderId="51" xfId="9" applyFont="1" applyBorder="1" applyAlignment="1">
      <alignment horizontal="right" vertical="center"/>
    </xf>
    <xf numFmtId="0" fontId="32" fillId="0" borderId="44" xfId="9" applyFont="1" applyBorder="1" applyAlignment="1">
      <alignment horizontal="right" vertical="center"/>
    </xf>
    <xf numFmtId="49" fontId="22" fillId="6" borderId="8" xfId="9" applyNumberFormat="1" applyFont="1" applyFill="1" applyBorder="1" applyAlignment="1">
      <alignment horizontal="center" vertical="center"/>
    </xf>
    <xf numFmtId="49" fontId="22" fillId="6" borderId="12" xfId="9" applyNumberFormat="1" applyFont="1" applyFill="1" applyBorder="1" applyAlignment="1">
      <alignment horizontal="center" vertical="center"/>
    </xf>
    <xf numFmtId="49" fontId="22" fillId="6" borderId="31" xfId="9" applyNumberFormat="1" applyFont="1" applyFill="1" applyBorder="1" applyAlignment="1">
      <alignment horizontal="center" vertical="center"/>
    </xf>
    <xf numFmtId="49" fontId="22" fillId="6" borderId="45" xfId="9" applyNumberFormat="1" applyFont="1" applyFill="1" applyBorder="1" applyAlignment="1">
      <alignment horizontal="center" vertical="center"/>
    </xf>
    <xf numFmtId="49" fontId="6" fillId="6" borderId="45" xfId="9" applyNumberFormat="1" applyFont="1" applyFill="1" applyBorder="1" applyAlignment="1">
      <alignment horizontal="center" vertical="center"/>
    </xf>
    <xf numFmtId="49" fontId="22" fillId="6" borderId="9" xfId="9" applyNumberFormat="1" applyFont="1" applyFill="1" applyBorder="1" applyAlignment="1">
      <alignment horizontal="center" vertical="center" wrapText="1"/>
    </xf>
    <xf numFmtId="49" fontId="22" fillId="6" borderId="39" xfId="9" applyNumberFormat="1" applyFont="1" applyFill="1" applyBorder="1" applyAlignment="1">
      <alignment horizontal="center" vertical="center"/>
    </xf>
    <xf numFmtId="49" fontId="23" fillId="6" borderId="65" xfId="9" applyNumberFormat="1" applyFont="1" applyFill="1" applyBorder="1" applyAlignment="1">
      <alignment horizontal="center" vertical="center" textRotation="90" wrapText="1"/>
    </xf>
    <xf numFmtId="49" fontId="23" fillId="6" borderId="14" xfId="9" applyNumberFormat="1" applyFont="1" applyFill="1" applyBorder="1" applyAlignment="1">
      <alignment horizontal="center" vertical="center" textRotation="90"/>
    </xf>
    <xf numFmtId="49" fontId="23" fillId="6" borderId="33" xfId="9" applyNumberFormat="1" applyFont="1" applyFill="1" applyBorder="1" applyAlignment="1">
      <alignment horizontal="center" vertical="center" textRotation="90"/>
    </xf>
    <xf numFmtId="0" fontId="8" fillId="0" borderId="15" xfId="9" applyFont="1" applyBorder="1" applyAlignment="1">
      <alignment horizontal="left" vertical="center" wrapText="1" indent="1"/>
    </xf>
    <xf numFmtId="0" fontId="8" fillId="0" borderId="16" xfId="9" applyFont="1" applyBorder="1" applyAlignment="1">
      <alignment horizontal="left" vertical="center" wrapText="1" indent="1"/>
    </xf>
    <xf numFmtId="0" fontId="21" fillId="0" borderId="44" xfId="9" applyBorder="1" applyAlignment="1">
      <alignment horizontal="right" vertical="center"/>
    </xf>
    <xf numFmtId="0" fontId="22" fillId="6" borderId="3" xfId="9" applyFont="1" applyFill="1" applyBorder="1" applyAlignment="1">
      <alignment horizontal="left" vertical="center"/>
    </xf>
    <xf numFmtId="0" fontId="22" fillId="6" borderId="24" xfId="9" applyFont="1" applyFill="1" applyBorder="1" applyAlignment="1">
      <alignment horizontal="left" vertical="center"/>
    </xf>
    <xf numFmtId="0" fontId="22" fillId="6" borderId="1" xfId="9" applyFont="1" applyFill="1" applyBorder="1" applyAlignment="1">
      <alignment horizontal="left" vertical="center"/>
    </xf>
    <xf numFmtId="0" fontId="21" fillId="0" borderId="24" xfId="9" applyBorder="1" applyAlignment="1">
      <alignment horizontal="left" vertical="center"/>
    </xf>
    <xf numFmtId="0" fontId="21" fillId="0" borderId="1" xfId="9" applyBorder="1" applyAlignment="1">
      <alignment horizontal="left" vertical="center"/>
    </xf>
    <xf numFmtId="0" fontId="22" fillId="7" borderId="3" xfId="9" applyFont="1" applyFill="1" applyBorder="1" applyAlignment="1">
      <alignment horizontal="left" vertical="center" wrapText="1"/>
    </xf>
    <xf numFmtId="0" fontId="22" fillId="7" borderId="24" xfId="9" applyFont="1" applyFill="1" applyBorder="1" applyAlignment="1">
      <alignment horizontal="left" vertical="center" wrapText="1"/>
    </xf>
    <xf numFmtId="0" fontId="22" fillId="7" borderId="44" xfId="9" applyFont="1" applyFill="1" applyBorder="1" applyAlignment="1">
      <alignment horizontal="left" vertical="center" wrapText="1"/>
    </xf>
    <xf numFmtId="0" fontId="8" fillId="0" borderId="27" xfId="9" applyFont="1" applyBorder="1" applyAlignment="1">
      <alignment horizontal="left" vertical="center"/>
    </xf>
    <xf numFmtId="0" fontId="8" fillId="0" borderId="50" xfId="9" applyFont="1" applyBorder="1" applyAlignment="1">
      <alignment horizontal="left" vertical="center"/>
    </xf>
    <xf numFmtId="0" fontId="27" fillId="8" borderId="25" xfId="9" applyFont="1" applyFill="1" applyBorder="1" applyAlignment="1">
      <alignment horizontal="center" vertical="center"/>
    </xf>
    <xf numFmtId="0" fontId="27" fillId="8" borderId="48" xfId="9" applyFont="1" applyFill="1" applyBorder="1" applyAlignment="1">
      <alignment horizontal="center" vertical="center"/>
    </xf>
    <xf numFmtId="0" fontId="8" fillId="0" borderId="28" xfId="9" applyFont="1" applyBorder="1" applyAlignment="1">
      <alignment horizontal="left" vertical="center"/>
    </xf>
    <xf numFmtId="0" fontId="8" fillId="0" borderId="0" xfId="9" applyFont="1" applyBorder="1" applyAlignment="1">
      <alignment horizontal="left" vertical="center"/>
    </xf>
    <xf numFmtId="0" fontId="6" fillId="0" borderId="51" xfId="9" applyFont="1" applyBorder="1" applyAlignment="1">
      <alignment horizontal="center" vertical="center"/>
    </xf>
    <xf numFmtId="0" fontId="6" fillId="0" borderId="24" xfId="9" applyFont="1" applyBorder="1" applyAlignment="1">
      <alignment horizontal="center" vertical="center"/>
    </xf>
    <xf numFmtId="0" fontId="6" fillId="0" borderId="1" xfId="9" applyFont="1" applyBorder="1" applyAlignment="1">
      <alignment horizontal="center" vertical="center"/>
    </xf>
    <xf numFmtId="0" fontId="8" fillId="0" borderId="28" xfId="9" applyFont="1" applyBorder="1" applyAlignment="1">
      <alignment horizontal="left" vertical="center" wrapText="1"/>
    </xf>
    <xf numFmtId="0" fontId="8" fillId="0" borderId="0" xfId="9" applyFont="1" applyBorder="1" applyAlignment="1">
      <alignment horizontal="left" vertical="center" wrapText="1"/>
    </xf>
    <xf numFmtId="0" fontId="8" fillId="0" borderId="3" xfId="9" applyFont="1" applyBorder="1" applyAlignment="1">
      <alignment horizontal="left" vertical="center"/>
    </xf>
    <xf numFmtId="0" fontId="8" fillId="0" borderId="24" xfId="9" applyFont="1" applyBorder="1" applyAlignment="1">
      <alignment horizontal="left" vertical="center"/>
    </xf>
    <xf numFmtId="0" fontId="8" fillId="0" borderId="1" xfId="9" applyFont="1" applyBorder="1" applyAlignment="1">
      <alignment horizontal="left" vertical="center"/>
    </xf>
    <xf numFmtId="0" fontId="28" fillId="10" borderId="0" xfId="9" applyFont="1" applyFill="1" applyAlignment="1">
      <alignment horizontal="center" vertical="center" wrapText="1"/>
    </xf>
    <xf numFmtId="0" fontId="28" fillId="10" borderId="0" xfId="9" applyFont="1" applyFill="1" applyAlignment="1">
      <alignment horizontal="center" vertical="center"/>
    </xf>
    <xf numFmtId="0" fontId="8" fillId="0" borderId="3" xfId="9" applyFont="1" applyBorder="1" applyAlignment="1">
      <alignment horizontal="left" vertical="center" wrapText="1"/>
    </xf>
    <xf numFmtId="0" fontId="8" fillId="0" borderId="24" xfId="9" applyFont="1" applyBorder="1" applyAlignment="1">
      <alignment horizontal="left" vertical="center" wrapText="1"/>
    </xf>
    <xf numFmtId="0" fontId="6" fillId="0" borderId="12" xfId="9" applyFont="1" applyBorder="1" applyAlignment="1">
      <alignment horizontal="center" vertical="center"/>
    </xf>
    <xf numFmtId="0" fontId="6" fillId="0" borderId="40" xfId="9" applyFont="1" applyBorder="1" applyAlignment="1">
      <alignment horizontal="center" vertical="center"/>
    </xf>
    <xf numFmtId="0" fontId="8" fillId="0" borderId="27" xfId="9" applyFont="1" applyBorder="1" applyAlignment="1">
      <alignment horizontal="left" vertical="center" wrapText="1"/>
    </xf>
    <xf numFmtId="0" fontId="8" fillId="0" borderId="50" xfId="9" applyFont="1" applyBorder="1" applyAlignment="1">
      <alignment horizontal="left" vertical="center" wrapText="1"/>
    </xf>
    <xf numFmtId="0" fontId="6" fillId="0" borderId="25" xfId="9" applyFont="1" applyBorder="1" applyAlignment="1">
      <alignment horizontal="center" vertical="center"/>
    </xf>
    <xf numFmtId="0" fontId="6" fillId="0" borderId="48" xfId="9" applyFont="1" applyBorder="1" applyAlignment="1">
      <alignment horizontal="center" vertical="center"/>
    </xf>
    <xf numFmtId="0" fontId="22" fillId="9" borderId="69" xfId="9" applyFont="1" applyFill="1" applyBorder="1" applyAlignment="1">
      <alignment vertical="center"/>
    </xf>
    <xf numFmtId="0" fontId="20" fillId="9" borderId="50" xfId="9" applyFont="1" applyFill="1" applyBorder="1" applyAlignment="1">
      <alignment horizontal="right" vertical="center"/>
    </xf>
    <xf numFmtId="0" fontId="20" fillId="9" borderId="64" xfId="9" applyFont="1" applyFill="1" applyBorder="1" applyAlignment="1">
      <alignment horizontal="right" vertical="center"/>
    </xf>
    <xf numFmtId="4" fontId="20" fillId="9" borderId="50" xfId="9" applyNumberFormat="1" applyFont="1" applyFill="1" applyBorder="1" applyAlignment="1">
      <alignment horizontal="right" vertical="center"/>
    </xf>
    <xf numFmtId="167" fontId="20" fillId="9" borderId="70" xfId="9" applyNumberFormat="1" applyFont="1" applyFill="1" applyBorder="1" applyAlignment="1">
      <alignment horizontal="center" vertical="center"/>
    </xf>
    <xf numFmtId="44" fontId="37" fillId="0" borderId="36" xfId="9" applyNumberFormat="1" applyFont="1" applyBorder="1" applyAlignment="1">
      <alignment horizontal="center" vertical="center"/>
    </xf>
    <xf numFmtId="0" fontId="43" fillId="11" borderId="36" xfId="9" applyFont="1" applyFill="1" applyBorder="1" applyAlignment="1">
      <alignment horizontal="right" vertical="center"/>
    </xf>
  </cellXfs>
  <cellStyles count="10">
    <cellStyle name="Euro" xfId="2"/>
    <cellStyle name="Euro 2" xfId="7"/>
    <cellStyle name="Euro 3" xfId="6"/>
    <cellStyle name="Monétaire" xfId="8" builtinId="4"/>
    <cellStyle name="Normal" xfId="0" builtinId="0"/>
    <cellStyle name="Normal 2" xfId="1"/>
    <cellStyle name="Normal 3" xfId="5"/>
    <cellStyle name="Normal 4" xfId="9"/>
    <cellStyle name="T1" xfId="3"/>
    <cellStyle name="T2" xfId="4"/>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142875</xdr:colOff>
      <xdr:row>0</xdr:row>
      <xdr:rowOff>171450</xdr:rowOff>
    </xdr:from>
    <xdr:to>
      <xdr:col>1</xdr:col>
      <xdr:colOff>733425</xdr:colOff>
      <xdr:row>1</xdr:row>
      <xdr:rowOff>409575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2925" y="171450"/>
          <a:ext cx="5905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142875</xdr:colOff>
      <xdr:row>0</xdr:row>
      <xdr:rowOff>152400</xdr:rowOff>
    </xdr:from>
    <xdr:to>
      <xdr:col>1</xdr:col>
      <xdr:colOff>733425</xdr:colOff>
      <xdr:row>1</xdr:row>
      <xdr:rowOff>390525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2925" y="152400"/>
          <a:ext cx="5905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6"/>
  <sheetViews>
    <sheetView zoomScale="70" zoomScaleNormal="70" zoomScaleSheetLayoutView="130" workbookViewId="0">
      <pane xSplit="1" ySplit="6" topLeftCell="B7" activePane="bottomRight" state="frozen"/>
      <selection pane="topRight" activeCell="B1" sqref="B1"/>
      <selection pane="bottomLeft" activeCell="A7" sqref="A7"/>
      <selection pane="bottomRight" activeCell="I6" sqref="I6"/>
    </sheetView>
  </sheetViews>
  <sheetFormatPr baseColWidth="10" defaultColWidth="11.453125" defaultRowHeight="11.5"/>
  <cols>
    <col min="1" max="1" width="6" style="2" customWidth="1"/>
    <col min="2" max="2" width="51.54296875" style="1" customWidth="1"/>
    <col min="3" max="3" width="14.26953125" style="1" customWidth="1"/>
    <col min="4" max="4" width="17.26953125" style="1" customWidth="1"/>
    <col min="5" max="6" width="16.7265625" style="3" customWidth="1"/>
    <col min="7" max="7" width="24" style="3" bestFit="1" customWidth="1"/>
    <col min="8" max="8" width="23.81640625" style="3" bestFit="1" customWidth="1"/>
    <col min="9" max="9" width="23.81640625" style="9" bestFit="1" customWidth="1"/>
    <col min="10" max="10" width="16.54296875" style="7" customWidth="1"/>
    <col min="11" max="11" width="17.54296875" style="7" customWidth="1"/>
    <col min="12" max="16384" width="11.453125" style="1"/>
  </cols>
  <sheetData>
    <row r="1" spans="1:14" ht="23.25" customHeight="1">
      <c r="A1" s="300" t="s">
        <v>461</v>
      </c>
      <c r="B1" s="301"/>
      <c r="C1" s="301"/>
      <c r="D1" s="301"/>
      <c r="E1" s="301"/>
      <c r="F1" s="301"/>
      <c r="G1" s="301"/>
      <c r="H1" s="301"/>
      <c r="I1" s="302"/>
      <c r="J1" s="84"/>
      <c r="K1" s="84"/>
      <c r="L1" s="35"/>
      <c r="M1" s="35"/>
      <c r="N1" s="35"/>
    </row>
    <row r="2" spans="1:14" ht="43.5" customHeight="1">
      <c r="A2" s="303" t="s">
        <v>460</v>
      </c>
      <c r="B2" s="304"/>
      <c r="C2" s="304"/>
      <c r="D2" s="304"/>
      <c r="E2" s="304"/>
      <c r="F2" s="304"/>
      <c r="G2" s="304"/>
      <c r="H2" s="304"/>
      <c r="I2" s="305"/>
      <c r="J2" s="85"/>
      <c r="K2" s="85"/>
      <c r="L2" s="35"/>
      <c r="M2" s="35"/>
      <c r="N2" s="35"/>
    </row>
    <row r="3" spans="1:14" ht="20.25" customHeight="1">
      <c r="A3" s="308"/>
      <c r="B3" s="309"/>
      <c r="C3" s="309"/>
      <c r="D3" s="309"/>
      <c r="E3" s="309"/>
      <c r="F3" s="309"/>
      <c r="G3" s="309"/>
      <c r="H3" s="309"/>
      <c r="I3" s="310"/>
      <c r="J3" s="86"/>
      <c r="K3" s="86"/>
      <c r="L3" s="35"/>
      <c r="M3" s="35"/>
      <c r="N3" s="35"/>
    </row>
    <row r="4" spans="1:14" ht="20.25" customHeight="1">
      <c r="A4" s="298" t="s">
        <v>1</v>
      </c>
      <c r="B4" s="299"/>
      <c r="C4" s="306"/>
      <c r="D4" s="306"/>
      <c r="E4" s="306"/>
      <c r="F4" s="306"/>
      <c r="G4" s="306"/>
      <c r="H4" s="306"/>
      <c r="I4" s="307"/>
      <c r="J4" s="87"/>
      <c r="K4" s="87"/>
      <c r="L4" s="35"/>
      <c r="M4" s="35"/>
      <c r="N4" s="35"/>
    </row>
    <row r="5" spans="1:14" ht="38.25" customHeight="1">
      <c r="A5" s="126" t="s">
        <v>0</v>
      </c>
      <c r="B5" s="127" t="s">
        <v>427</v>
      </c>
      <c r="C5" s="127" t="s">
        <v>103</v>
      </c>
      <c r="D5" s="127" t="s">
        <v>104</v>
      </c>
      <c r="E5" s="127" t="s">
        <v>35</v>
      </c>
      <c r="F5" s="128" t="s">
        <v>36</v>
      </c>
      <c r="G5" s="128" t="s">
        <v>101</v>
      </c>
      <c r="H5" s="128" t="s">
        <v>99</v>
      </c>
      <c r="I5" s="129" t="s">
        <v>100</v>
      </c>
      <c r="J5" s="83"/>
      <c r="K5" s="83"/>
      <c r="L5" s="35"/>
      <c r="M5" s="35"/>
      <c r="N5" s="35"/>
    </row>
    <row r="6" spans="1:14" ht="14.5" thickBot="1">
      <c r="A6" s="130"/>
      <c r="B6" s="131"/>
      <c r="C6" s="131"/>
      <c r="D6" s="131"/>
      <c r="E6" s="132"/>
      <c r="F6" s="133">
        <v>1.2</v>
      </c>
      <c r="G6" s="134"/>
      <c r="H6" s="134"/>
      <c r="I6" s="295"/>
      <c r="J6" s="61"/>
      <c r="K6" s="61"/>
      <c r="L6" s="35"/>
      <c r="M6" s="35"/>
      <c r="N6" s="35"/>
    </row>
    <row r="7" spans="1:14" ht="14">
      <c r="A7" s="41"/>
      <c r="B7" s="42" t="s">
        <v>58</v>
      </c>
      <c r="C7" s="42"/>
      <c r="D7" s="42"/>
      <c r="E7" s="43"/>
      <c r="F7" s="112"/>
      <c r="G7" s="112"/>
      <c r="H7" s="112"/>
      <c r="I7" s="125"/>
      <c r="J7" s="61"/>
      <c r="K7" s="72"/>
      <c r="L7" s="35"/>
      <c r="M7" s="35"/>
      <c r="N7" s="35"/>
    </row>
    <row r="8" spans="1:14" ht="14">
      <c r="A8" s="44" t="s">
        <v>23</v>
      </c>
      <c r="B8" s="92" t="s">
        <v>385</v>
      </c>
      <c r="C8" s="45" t="s">
        <v>44</v>
      </c>
      <c r="D8" s="45"/>
      <c r="E8" s="115"/>
      <c r="F8" s="107">
        <f>E8*$F$6</f>
        <v>0</v>
      </c>
      <c r="G8" s="107">
        <f>F8*$G$6</f>
        <v>0</v>
      </c>
      <c r="H8" s="107">
        <f>F8*$H$6</f>
        <v>0</v>
      </c>
      <c r="I8" s="111">
        <f>F8*$I$6</f>
        <v>0</v>
      </c>
      <c r="J8" s="68"/>
      <c r="K8" s="61"/>
      <c r="L8" s="35"/>
      <c r="M8" s="35"/>
      <c r="N8" s="35"/>
    </row>
    <row r="9" spans="1:14" ht="14">
      <c r="A9" s="44" t="s">
        <v>24</v>
      </c>
      <c r="B9" s="92" t="s">
        <v>385</v>
      </c>
      <c r="C9" s="45" t="s">
        <v>45</v>
      </c>
      <c r="D9" s="45"/>
      <c r="E9" s="115"/>
      <c r="F9" s="107">
        <f t="shared" ref="F9:F28" si="0">E9*$F$6</f>
        <v>0</v>
      </c>
      <c r="G9" s="107">
        <f t="shared" ref="G9:G28" si="1">F9*$G$6</f>
        <v>0</v>
      </c>
      <c r="H9" s="107">
        <f t="shared" ref="H9:H24" si="2">F9*$H$6</f>
        <v>0</v>
      </c>
      <c r="I9" s="111">
        <f t="shared" ref="I9:I24" si="3">F9*$I$6</f>
        <v>0</v>
      </c>
      <c r="J9" s="68"/>
      <c r="K9" s="61"/>
      <c r="L9" s="35"/>
      <c r="M9" s="35"/>
      <c r="N9" s="35"/>
    </row>
    <row r="10" spans="1:14" ht="14">
      <c r="A10" s="44" t="s">
        <v>25</v>
      </c>
      <c r="B10" s="92" t="s">
        <v>43</v>
      </c>
      <c r="C10" s="45" t="s">
        <v>45</v>
      </c>
      <c r="D10" s="45" t="s">
        <v>46</v>
      </c>
      <c r="E10" s="115"/>
      <c r="F10" s="107">
        <f t="shared" si="0"/>
        <v>0</v>
      </c>
      <c r="G10" s="107">
        <f t="shared" si="1"/>
        <v>0</v>
      </c>
      <c r="H10" s="107">
        <f t="shared" si="2"/>
        <v>0</v>
      </c>
      <c r="I10" s="111">
        <f t="shared" si="3"/>
        <v>0</v>
      </c>
      <c r="J10" s="68"/>
      <c r="K10" s="61"/>
      <c r="L10" s="35"/>
      <c r="M10" s="35"/>
      <c r="N10" s="35"/>
    </row>
    <row r="11" spans="1:14" ht="14">
      <c r="A11" s="44" t="s">
        <v>26</v>
      </c>
      <c r="B11" s="92" t="s">
        <v>47</v>
      </c>
      <c r="C11" s="45" t="s">
        <v>45</v>
      </c>
      <c r="D11" s="49" t="s">
        <v>48</v>
      </c>
      <c r="E11" s="115"/>
      <c r="F11" s="107">
        <f t="shared" si="0"/>
        <v>0</v>
      </c>
      <c r="G11" s="107">
        <f t="shared" si="1"/>
        <v>0</v>
      </c>
      <c r="H11" s="107">
        <f t="shared" si="2"/>
        <v>0</v>
      </c>
      <c r="I11" s="111">
        <f t="shared" si="3"/>
        <v>0</v>
      </c>
      <c r="J11" s="68"/>
      <c r="K11" s="61"/>
      <c r="L11" s="35"/>
      <c r="M11" s="35"/>
      <c r="N11" s="35"/>
    </row>
    <row r="12" spans="1:14" ht="14">
      <c r="A12" s="44" t="s">
        <v>27</v>
      </c>
      <c r="B12" s="92" t="s">
        <v>47</v>
      </c>
      <c r="C12" s="45" t="s">
        <v>45</v>
      </c>
      <c r="D12" s="49" t="s">
        <v>49</v>
      </c>
      <c r="E12" s="115"/>
      <c r="F12" s="107">
        <f t="shared" si="0"/>
        <v>0</v>
      </c>
      <c r="G12" s="107">
        <f t="shared" si="1"/>
        <v>0</v>
      </c>
      <c r="H12" s="107">
        <f t="shared" si="2"/>
        <v>0</v>
      </c>
      <c r="I12" s="111">
        <f t="shared" si="3"/>
        <v>0</v>
      </c>
      <c r="J12" s="68"/>
      <c r="K12" s="61"/>
      <c r="L12" s="35"/>
      <c r="M12" s="35"/>
      <c r="N12" s="35"/>
    </row>
    <row r="13" spans="1:14" ht="14">
      <c r="A13" s="44" t="s">
        <v>28</v>
      </c>
      <c r="B13" s="92" t="s">
        <v>50</v>
      </c>
      <c r="C13" s="45"/>
      <c r="D13" s="49"/>
      <c r="E13" s="115"/>
      <c r="F13" s="107">
        <f t="shared" si="0"/>
        <v>0</v>
      </c>
      <c r="G13" s="107">
        <f t="shared" si="1"/>
        <v>0</v>
      </c>
      <c r="H13" s="107">
        <f t="shared" si="2"/>
        <v>0</v>
      </c>
      <c r="I13" s="111">
        <f t="shared" si="3"/>
        <v>0</v>
      </c>
      <c r="J13" s="68"/>
      <c r="K13" s="61"/>
      <c r="L13" s="35"/>
      <c r="M13" s="35"/>
      <c r="N13" s="35"/>
    </row>
    <row r="14" spans="1:14" ht="14">
      <c r="A14" s="44" t="s">
        <v>29</v>
      </c>
      <c r="B14" s="92" t="s">
        <v>50</v>
      </c>
      <c r="C14" s="45"/>
      <c r="D14" s="50"/>
      <c r="E14" s="115"/>
      <c r="F14" s="107">
        <f t="shared" si="0"/>
        <v>0</v>
      </c>
      <c r="G14" s="107">
        <f t="shared" si="1"/>
        <v>0</v>
      </c>
      <c r="H14" s="107">
        <f t="shared" si="2"/>
        <v>0</v>
      </c>
      <c r="I14" s="111">
        <f t="shared" si="3"/>
        <v>0</v>
      </c>
      <c r="J14" s="61"/>
      <c r="K14" s="61"/>
      <c r="L14" s="35"/>
      <c r="M14" s="35"/>
      <c r="N14" s="35"/>
    </row>
    <row r="15" spans="1:14" ht="14">
      <c r="A15" s="44" t="s">
        <v>30</v>
      </c>
      <c r="B15" s="92" t="s">
        <v>51</v>
      </c>
      <c r="C15" s="50" t="s">
        <v>52</v>
      </c>
      <c r="D15" s="50"/>
      <c r="E15" s="115"/>
      <c r="F15" s="107">
        <f t="shared" si="0"/>
        <v>0</v>
      </c>
      <c r="G15" s="107">
        <f t="shared" si="1"/>
        <v>0</v>
      </c>
      <c r="H15" s="107">
        <f t="shared" si="2"/>
        <v>0</v>
      </c>
      <c r="I15" s="111">
        <f t="shared" si="3"/>
        <v>0</v>
      </c>
      <c r="J15" s="61"/>
      <c r="K15" s="72"/>
      <c r="L15" s="35"/>
      <c r="M15" s="35"/>
      <c r="N15" s="35"/>
    </row>
    <row r="16" spans="1:14" ht="14">
      <c r="A16" s="44" t="s">
        <v>31</v>
      </c>
      <c r="B16" s="92" t="s">
        <v>51</v>
      </c>
      <c r="C16" s="50" t="s">
        <v>52</v>
      </c>
      <c r="D16" s="50"/>
      <c r="E16" s="115"/>
      <c r="F16" s="107">
        <f t="shared" si="0"/>
        <v>0</v>
      </c>
      <c r="G16" s="107">
        <f t="shared" si="1"/>
        <v>0</v>
      </c>
      <c r="H16" s="107">
        <f t="shared" si="2"/>
        <v>0</v>
      </c>
      <c r="I16" s="111">
        <f t="shared" si="3"/>
        <v>0</v>
      </c>
      <c r="J16" s="68"/>
      <c r="K16" s="61"/>
      <c r="L16" s="35"/>
      <c r="M16" s="35"/>
      <c r="N16" s="35"/>
    </row>
    <row r="17" spans="1:14" ht="14">
      <c r="A17" s="44" t="s">
        <v>32</v>
      </c>
      <c r="B17" s="35" t="s">
        <v>53</v>
      </c>
      <c r="C17" s="50"/>
      <c r="D17" s="50"/>
      <c r="E17" s="115"/>
      <c r="F17" s="107">
        <f t="shared" si="0"/>
        <v>0</v>
      </c>
      <c r="G17" s="107">
        <f t="shared" si="1"/>
        <v>0</v>
      </c>
      <c r="H17" s="107">
        <f t="shared" si="2"/>
        <v>0</v>
      </c>
      <c r="I17" s="111">
        <f t="shared" si="3"/>
        <v>0</v>
      </c>
      <c r="J17" s="68"/>
      <c r="K17" s="61"/>
      <c r="L17" s="35"/>
      <c r="M17" s="35"/>
      <c r="N17" s="35"/>
    </row>
    <row r="18" spans="1:14" ht="14">
      <c r="A18" s="44" t="s">
        <v>33</v>
      </c>
      <c r="B18" s="35" t="s">
        <v>121</v>
      </c>
      <c r="C18" s="50" t="s">
        <v>119</v>
      </c>
      <c r="D18" s="50" t="s">
        <v>120</v>
      </c>
      <c r="E18" s="115"/>
      <c r="F18" s="107">
        <f t="shared" si="0"/>
        <v>0</v>
      </c>
      <c r="G18" s="107">
        <f t="shared" si="1"/>
        <v>0</v>
      </c>
      <c r="H18" s="107">
        <f t="shared" si="2"/>
        <v>0</v>
      </c>
      <c r="I18" s="111">
        <f t="shared" si="3"/>
        <v>0</v>
      </c>
      <c r="J18" s="61"/>
      <c r="K18" s="72"/>
      <c r="L18" s="35"/>
      <c r="M18" s="35"/>
      <c r="N18" s="35"/>
    </row>
    <row r="19" spans="1:14" ht="14">
      <c r="A19" s="44" t="s">
        <v>34</v>
      </c>
      <c r="B19" s="35" t="s">
        <v>57</v>
      </c>
      <c r="C19" s="50"/>
      <c r="D19" s="50"/>
      <c r="E19" s="115"/>
      <c r="F19" s="107">
        <f t="shared" si="0"/>
        <v>0</v>
      </c>
      <c r="G19" s="107">
        <f t="shared" si="1"/>
        <v>0</v>
      </c>
      <c r="H19" s="107">
        <f t="shared" si="2"/>
        <v>0</v>
      </c>
      <c r="I19" s="111">
        <f t="shared" si="3"/>
        <v>0</v>
      </c>
      <c r="J19" s="68"/>
      <c r="K19" s="61"/>
      <c r="L19" s="35"/>
      <c r="M19" s="35"/>
      <c r="N19" s="35"/>
    </row>
    <row r="20" spans="1:14" ht="14">
      <c r="A20" s="44" t="s">
        <v>54</v>
      </c>
      <c r="B20" s="90" t="s">
        <v>60</v>
      </c>
      <c r="C20" s="50" t="s">
        <v>61</v>
      </c>
      <c r="D20" s="50"/>
      <c r="E20" s="115"/>
      <c r="F20" s="107">
        <f t="shared" si="0"/>
        <v>0</v>
      </c>
      <c r="G20" s="107">
        <f t="shared" si="1"/>
        <v>0</v>
      </c>
      <c r="H20" s="107">
        <f t="shared" si="2"/>
        <v>0</v>
      </c>
      <c r="I20" s="111">
        <f t="shared" si="3"/>
        <v>0</v>
      </c>
      <c r="J20" s="68"/>
      <c r="K20" s="61"/>
      <c r="L20" s="35"/>
      <c r="M20" s="35"/>
      <c r="N20" s="35"/>
    </row>
    <row r="21" spans="1:14" ht="14">
      <c r="A21" s="44" t="s">
        <v>55</v>
      </c>
      <c r="B21" s="100" t="s">
        <v>89</v>
      </c>
      <c r="C21" s="100"/>
      <c r="D21" s="93"/>
      <c r="E21" s="115"/>
      <c r="F21" s="107">
        <f t="shared" si="0"/>
        <v>0</v>
      </c>
      <c r="G21" s="107">
        <f t="shared" si="1"/>
        <v>0</v>
      </c>
      <c r="H21" s="107">
        <f t="shared" si="2"/>
        <v>0</v>
      </c>
      <c r="I21" s="111">
        <f t="shared" si="3"/>
        <v>0</v>
      </c>
      <c r="J21" s="61"/>
      <c r="K21" s="61"/>
      <c r="L21" s="35"/>
      <c r="M21" s="35"/>
      <c r="N21" s="35"/>
    </row>
    <row r="22" spans="1:14" ht="14">
      <c r="A22" s="44" t="s">
        <v>56</v>
      </c>
      <c r="B22" s="96" t="s">
        <v>90</v>
      </c>
      <c r="C22" s="97"/>
      <c r="D22" s="97"/>
      <c r="E22" s="115"/>
      <c r="F22" s="107">
        <f t="shared" si="0"/>
        <v>0</v>
      </c>
      <c r="G22" s="107">
        <f t="shared" si="1"/>
        <v>0</v>
      </c>
      <c r="H22" s="107">
        <f t="shared" si="2"/>
        <v>0</v>
      </c>
      <c r="I22" s="111">
        <f t="shared" si="3"/>
        <v>0</v>
      </c>
      <c r="J22" s="58"/>
      <c r="K22" s="61"/>
      <c r="L22" s="35"/>
      <c r="M22" s="35"/>
      <c r="N22" s="35"/>
    </row>
    <row r="23" spans="1:14" ht="14">
      <c r="A23" s="44" t="s">
        <v>117</v>
      </c>
      <c r="B23" s="98" t="s">
        <v>116</v>
      </c>
      <c r="C23" s="97"/>
      <c r="D23" s="97"/>
      <c r="E23" s="115"/>
      <c r="F23" s="107">
        <f t="shared" si="0"/>
        <v>0</v>
      </c>
      <c r="G23" s="107">
        <f t="shared" si="1"/>
        <v>0</v>
      </c>
      <c r="H23" s="107">
        <f t="shared" si="2"/>
        <v>0</v>
      </c>
      <c r="I23" s="111">
        <f t="shared" si="3"/>
        <v>0</v>
      </c>
      <c r="J23" s="58"/>
      <c r="K23" s="61"/>
      <c r="L23" s="35"/>
      <c r="M23" s="35"/>
      <c r="N23" s="35"/>
    </row>
    <row r="24" spans="1:14" ht="14">
      <c r="A24" s="44" t="s">
        <v>118</v>
      </c>
      <c r="B24" s="100" t="s">
        <v>122</v>
      </c>
      <c r="C24" s="100"/>
      <c r="D24" s="93"/>
      <c r="E24" s="115"/>
      <c r="F24" s="107">
        <f t="shared" si="0"/>
        <v>0</v>
      </c>
      <c r="G24" s="107">
        <f t="shared" si="1"/>
        <v>0</v>
      </c>
      <c r="H24" s="107">
        <f t="shared" si="2"/>
        <v>0</v>
      </c>
      <c r="I24" s="111">
        <f t="shared" si="3"/>
        <v>0</v>
      </c>
      <c r="J24" s="61"/>
      <c r="K24" s="72"/>
      <c r="L24" s="35"/>
      <c r="M24" s="35"/>
      <c r="N24" s="35"/>
    </row>
    <row r="25" spans="1:14" ht="14">
      <c r="A25" s="44" t="s">
        <v>124</v>
      </c>
      <c r="B25" s="98" t="s">
        <v>123</v>
      </c>
      <c r="C25" s="97"/>
      <c r="D25" s="97"/>
      <c r="E25" s="115"/>
      <c r="F25" s="107">
        <f t="shared" si="0"/>
        <v>0</v>
      </c>
      <c r="G25" s="107">
        <f t="shared" si="1"/>
        <v>0</v>
      </c>
      <c r="H25" s="107">
        <f>F25*$H$6</f>
        <v>0</v>
      </c>
      <c r="I25" s="111">
        <f>F25*$I$6</f>
        <v>0</v>
      </c>
      <c r="J25" s="68"/>
      <c r="K25" s="61"/>
      <c r="L25" s="35"/>
      <c r="M25" s="35"/>
      <c r="N25" s="35"/>
    </row>
    <row r="26" spans="1:14" ht="14">
      <c r="A26" s="44" t="s">
        <v>148</v>
      </c>
      <c r="B26" s="98" t="s">
        <v>147</v>
      </c>
      <c r="C26" s="97"/>
      <c r="D26" s="97"/>
      <c r="E26" s="115"/>
      <c r="F26" s="107">
        <f t="shared" si="0"/>
        <v>0</v>
      </c>
      <c r="G26" s="107">
        <f t="shared" si="1"/>
        <v>0</v>
      </c>
      <c r="H26" s="107">
        <f>F26*$H$6</f>
        <v>0</v>
      </c>
      <c r="I26" s="111">
        <f>F26*$I$6</f>
        <v>0</v>
      </c>
      <c r="J26" s="68"/>
      <c r="K26" s="61"/>
      <c r="L26" s="35"/>
      <c r="M26" s="35"/>
      <c r="N26" s="35"/>
    </row>
    <row r="27" spans="1:14" ht="14">
      <c r="A27" s="44" t="s">
        <v>151</v>
      </c>
      <c r="B27" s="98" t="s">
        <v>149</v>
      </c>
      <c r="C27" s="97"/>
      <c r="D27" s="97"/>
      <c r="E27" s="115"/>
      <c r="F27" s="107">
        <f t="shared" si="0"/>
        <v>0</v>
      </c>
      <c r="G27" s="107">
        <f t="shared" si="1"/>
        <v>0</v>
      </c>
      <c r="H27" s="107">
        <f>F27*$H$6</f>
        <v>0</v>
      </c>
      <c r="I27" s="111">
        <f>F27*$I$6</f>
        <v>0</v>
      </c>
      <c r="J27" s="68"/>
      <c r="K27" s="61"/>
      <c r="L27" s="35"/>
      <c r="M27" s="35"/>
      <c r="N27" s="35"/>
    </row>
    <row r="28" spans="1:14" ht="14">
      <c r="A28" s="44" t="s">
        <v>152</v>
      </c>
      <c r="B28" s="98" t="s">
        <v>150</v>
      </c>
      <c r="C28" s="97"/>
      <c r="D28" s="97"/>
      <c r="E28" s="115"/>
      <c r="F28" s="107">
        <f t="shared" si="0"/>
        <v>0</v>
      </c>
      <c r="G28" s="107">
        <f t="shared" si="1"/>
        <v>0</v>
      </c>
      <c r="H28" s="107">
        <f>F28*$H$6</f>
        <v>0</v>
      </c>
      <c r="I28" s="111">
        <f>F28*$I$6</f>
        <v>0</v>
      </c>
      <c r="J28" s="68"/>
      <c r="K28" s="61"/>
      <c r="L28" s="35"/>
      <c r="M28" s="35"/>
      <c r="N28" s="35"/>
    </row>
    <row r="29" spans="1:14" ht="14">
      <c r="A29" s="44"/>
      <c r="B29" s="98"/>
      <c r="C29" s="97"/>
      <c r="D29" s="97"/>
      <c r="E29" s="46"/>
      <c r="F29" s="109"/>
      <c r="G29" s="109"/>
      <c r="H29" s="109"/>
      <c r="I29" s="111"/>
      <c r="J29" s="68"/>
      <c r="K29" s="61"/>
      <c r="L29" s="35"/>
      <c r="M29" s="35"/>
      <c r="N29" s="35"/>
    </row>
    <row r="30" spans="1:14" ht="14">
      <c r="A30" s="44"/>
      <c r="B30" s="98"/>
      <c r="C30" s="97"/>
      <c r="D30" s="97"/>
      <c r="E30" s="46"/>
      <c r="F30" s="109"/>
      <c r="G30" s="109"/>
      <c r="H30" s="109"/>
      <c r="I30" s="111"/>
      <c r="J30" s="68"/>
      <c r="K30" s="61"/>
      <c r="L30" s="35"/>
      <c r="M30" s="35"/>
      <c r="N30" s="35"/>
    </row>
    <row r="31" spans="1:14" ht="14">
      <c r="A31" s="44"/>
      <c r="B31" s="98"/>
      <c r="C31" s="97"/>
      <c r="D31" s="97"/>
      <c r="E31" s="46"/>
      <c r="F31" s="109"/>
      <c r="G31" s="109"/>
      <c r="H31" s="109"/>
      <c r="I31" s="111"/>
      <c r="J31" s="68"/>
      <c r="K31" s="61"/>
      <c r="L31" s="35"/>
      <c r="M31" s="35"/>
      <c r="N31" s="35"/>
    </row>
    <row r="32" spans="1:14" ht="14">
      <c r="A32" s="44"/>
      <c r="B32" s="98"/>
      <c r="C32" s="97"/>
      <c r="D32" s="97"/>
      <c r="E32" s="46"/>
      <c r="F32" s="109"/>
      <c r="G32" s="109"/>
      <c r="H32" s="109"/>
      <c r="I32" s="111"/>
      <c r="J32" s="68"/>
      <c r="K32" s="61"/>
      <c r="L32" s="35"/>
      <c r="M32" s="35"/>
      <c r="N32" s="35"/>
    </row>
    <row r="33" spans="1:14" ht="14">
      <c r="A33" s="44"/>
      <c r="B33" s="98"/>
      <c r="C33" s="97"/>
      <c r="D33" s="97"/>
      <c r="E33" s="46"/>
      <c r="F33" s="46"/>
      <c r="G33" s="46"/>
      <c r="H33" s="46"/>
      <c r="I33" s="99"/>
      <c r="J33" s="68"/>
      <c r="K33" s="61"/>
      <c r="L33" s="35"/>
      <c r="M33" s="35"/>
      <c r="N33" s="35"/>
    </row>
    <row r="34" spans="1:14" ht="14">
      <c r="A34" s="44"/>
      <c r="B34" s="98"/>
      <c r="C34" s="97"/>
      <c r="D34" s="97"/>
      <c r="E34" s="46"/>
      <c r="F34" s="46"/>
      <c r="G34" s="46"/>
      <c r="H34" s="46"/>
      <c r="I34" s="99"/>
      <c r="J34" s="68"/>
      <c r="K34" s="61"/>
      <c r="L34" s="35"/>
      <c r="M34" s="35"/>
      <c r="N34" s="35"/>
    </row>
    <row r="35" spans="1:14" ht="14">
      <c r="A35" s="41"/>
      <c r="B35" s="42" t="s">
        <v>59</v>
      </c>
      <c r="C35" s="101"/>
      <c r="D35" s="42"/>
      <c r="E35" s="43"/>
      <c r="F35" s="112"/>
      <c r="G35" s="112"/>
      <c r="H35" s="112"/>
      <c r="I35" s="88"/>
      <c r="J35" s="62"/>
      <c r="K35" s="62"/>
      <c r="L35" s="35"/>
      <c r="M35" s="35"/>
      <c r="N35" s="35"/>
    </row>
    <row r="36" spans="1:14" ht="14">
      <c r="A36" s="44" t="s">
        <v>338</v>
      </c>
      <c r="B36" s="90" t="s">
        <v>37</v>
      </c>
      <c r="C36" s="82"/>
      <c r="D36" s="82"/>
      <c r="E36" s="122"/>
      <c r="F36" s="107">
        <f>E36*$F$6</f>
        <v>0</v>
      </c>
      <c r="G36" s="107">
        <f>F36*$G$6</f>
        <v>0</v>
      </c>
      <c r="H36" s="107">
        <f>F36*$H$6</f>
        <v>0</v>
      </c>
      <c r="I36" s="111">
        <f>F36*$I$6</f>
        <v>0</v>
      </c>
      <c r="J36" s="68"/>
      <c r="K36" s="61"/>
      <c r="L36" s="35"/>
      <c r="M36" s="35"/>
      <c r="N36" s="35"/>
    </row>
    <row r="37" spans="1:14" ht="14">
      <c r="A37" s="44" t="s">
        <v>219</v>
      </c>
      <c r="B37" s="90" t="s">
        <v>38</v>
      </c>
      <c r="C37" s="100"/>
      <c r="D37" s="100"/>
      <c r="E37" s="121"/>
      <c r="F37" s="107">
        <f t="shared" ref="F37:F42" si="4">E37*$F$6</f>
        <v>0</v>
      </c>
      <c r="G37" s="107">
        <f t="shared" ref="G37:G43" si="5">F37*$G$6</f>
        <v>0</v>
      </c>
      <c r="H37" s="107">
        <f t="shared" ref="H37:H43" si="6">F37*$H$6</f>
        <v>0</v>
      </c>
      <c r="I37" s="111">
        <f t="shared" ref="I37:I43" si="7">F37*$I$6</f>
        <v>0</v>
      </c>
      <c r="J37" s="68"/>
      <c r="K37" s="61"/>
      <c r="L37" s="35"/>
      <c r="M37" s="35"/>
      <c r="N37" s="35"/>
    </row>
    <row r="38" spans="1:14" ht="14">
      <c r="A38" s="44" t="s">
        <v>339</v>
      </c>
      <c r="B38" s="90" t="s">
        <v>39</v>
      </c>
      <c r="C38" s="97"/>
      <c r="D38" s="97"/>
      <c r="E38" s="115"/>
      <c r="F38" s="107">
        <f t="shared" si="4"/>
        <v>0</v>
      </c>
      <c r="G38" s="107">
        <f t="shared" si="5"/>
        <v>0</v>
      </c>
      <c r="H38" s="107">
        <f t="shared" si="6"/>
        <v>0</v>
      </c>
      <c r="I38" s="111">
        <f t="shared" si="7"/>
        <v>0</v>
      </c>
      <c r="J38" s="68"/>
      <c r="K38" s="61"/>
      <c r="L38" s="35"/>
      <c r="M38" s="35"/>
      <c r="N38" s="35"/>
    </row>
    <row r="39" spans="1:14" ht="14">
      <c r="A39" s="44" t="s">
        <v>340</v>
      </c>
      <c r="B39" s="90" t="s">
        <v>40</v>
      </c>
      <c r="C39" s="100"/>
      <c r="D39" s="82"/>
      <c r="E39" s="121"/>
      <c r="F39" s="107">
        <f t="shared" si="4"/>
        <v>0</v>
      </c>
      <c r="G39" s="107">
        <f t="shared" si="5"/>
        <v>0</v>
      </c>
      <c r="H39" s="107">
        <f t="shared" si="6"/>
        <v>0</v>
      </c>
      <c r="I39" s="111">
        <f t="shared" si="7"/>
        <v>0</v>
      </c>
      <c r="J39" s="61"/>
      <c r="K39" s="61"/>
      <c r="L39" s="35"/>
      <c r="M39" s="35"/>
      <c r="N39" s="35"/>
    </row>
    <row r="40" spans="1:14" ht="14">
      <c r="A40" s="44" t="s">
        <v>341</v>
      </c>
      <c r="B40" s="90" t="s">
        <v>41</v>
      </c>
      <c r="C40" s="117"/>
      <c r="D40" s="135"/>
      <c r="E40" s="115"/>
      <c r="F40" s="107">
        <f t="shared" si="4"/>
        <v>0</v>
      </c>
      <c r="G40" s="107">
        <f t="shared" si="5"/>
        <v>0</v>
      </c>
      <c r="H40" s="107">
        <f t="shared" si="6"/>
        <v>0</v>
      </c>
      <c r="I40" s="111">
        <f t="shared" si="7"/>
        <v>0</v>
      </c>
      <c r="J40" s="61"/>
      <c r="K40" s="72"/>
      <c r="L40" s="35"/>
      <c r="M40" s="35"/>
      <c r="N40" s="35"/>
    </row>
    <row r="41" spans="1:14" ht="14">
      <c r="A41" s="44" t="s">
        <v>342</v>
      </c>
      <c r="B41" s="90" t="s">
        <v>42</v>
      </c>
      <c r="C41" s="50"/>
      <c r="D41" s="256" t="s">
        <v>63</v>
      </c>
      <c r="E41" s="122"/>
      <c r="F41" s="107">
        <f t="shared" si="4"/>
        <v>0</v>
      </c>
      <c r="G41" s="107">
        <f t="shared" si="5"/>
        <v>0</v>
      </c>
      <c r="H41" s="107">
        <f t="shared" si="6"/>
        <v>0</v>
      </c>
      <c r="I41" s="111">
        <f t="shared" si="7"/>
        <v>0</v>
      </c>
      <c r="J41" s="68"/>
      <c r="K41" s="61"/>
      <c r="L41" s="35"/>
      <c r="M41" s="35"/>
      <c r="N41" s="35"/>
    </row>
    <row r="42" spans="1:14" ht="14">
      <c r="A42" s="44" t="s">
        <v>343</v>
      </c>
      <c r="B42" s="90" t="s">
        <v>42</v>
      </c>
      <c r="C42" s="50"/>
      <c r="D42" s="50" t="s">
        <v>62</v>
      </c>
      <c r="E42" s="121"/>
      <c r="F42" s="107">
        <f t="shared" si="4"/>
        <v>0</v>
      </c>
      <c r="G42" s="107">
        <f t="shared" si="5"/>
        <v>0</v>
      </c>
      <c r="H42" s="107">
        <f t="shared" si="6"/>
        <v>0</v>
      </c>
      <c r="I42" s="111">
        <f t="shared" si="7"/>
        <v>0</v>
      </c>
      <c r="J42" s="68"/>
      <c r="K42" s="61"/>
      <c r="L42" s="35"/>
      <c r="M42" s="35"/>
      <c r="N42" s="35"/>
    </row>
    <row r="43" spans="1:14" ht="14">
      <c r="A43" s="44" t="s">
        <v>344</v>
      </c>
      <c r="B43" s="90" t="s">
        <v>42</v>
      </c>
      <c r="C43" s="97"/>
      <c r="D43" s="50" t="s">
        <v>64</v>
      </c>
      <c r="E43" s="115"/>
      <c r="F43" s="107">
        <f>E43*$F$6</f>
        <v>0</v>
      </c>
      <c r="G43" s="107">
        <f t="shared" si="5"/>
        <v>0</v>
      </c>
      <c r="H43" s="107">
        <f t="shared" si="6"/>
        <v>0</v>
      </c>
      <c r="I43" s="111">
        <f t="shared" si="7"/>
        <v>0</v>
      </c>
      <c r="J43" s="68"/>
      <c r="K43" s="61"/>
      <c r="L43" s="35"/>
      <c r="M43" s="35"/>
      <c r="N43" s="35"/>
    </row>
    <row r="44" spans="1:14" ht="14">
      <c r="A44" s="44"/>
      <c r="B44" s="98"/>
      <c r="C44" s="97"/>
      <c r="D44" s="97"/>
      <c r="E44" s="46"/>
      <c r="F44" s="107"/>
      <c r="G44" s="107"/>
      <c r="H44" s="107"/>
      <c r="I44" s="111"/>
      <c r="J44" s="68"/>
      <c r="K44" s="61"/>
      <c r="L44" s="35"/>
      <c r="M44" s="35"/>
      <c r="N44" s="35"/>
    </row>
    <row r="45" spans="1:14" ht="14">
      <c r="A45" s="44"/>
      <c r="B45" s="73"/>
      <c r="C45" s="116"/>
      <c r="D45" s="116"/>
      <c r="E45" s="105"/>
      <c r="F45" s="105"/>
      <c r="G45" s="105"/>
      <c r="H45" s="105"/>
      <c r="I45" s="89"/>
      <c r="J45" s="68"/>
      <c r="K45" s="61"/>
      <c r="L45" s="35"/>
      <c r="M45" s="35"/>
      <c r="N45" s="35"/>
    </row>
    <row r="46" spans="1:14" ht="14">
      <c r="A46" s="44"/>
      <c r="B46" s="73"/>
      <c r="C46" s="116"/>
      <c r="D46" s="116"/>
      <c r="E46" s="105"/>
      <c r="F46" s="105"/>
      <c r="G46" s="105"/>
      <c r="H46" s="105"/>
      <c r="I46" s="89"/>
      <c r="J46" s="68"/>
      <c r="K46" s="61"/>
      <c r="L46" s="35"/>
      <c r="M46" s="35"/>
      <c r="N46" s="35"/>
    </row>
    <row r="47" spans="1:14" ht="14">
      <c r="A47" s="44"/>
      <c r="B47" s="73"/>
      <c r="C47" s="116"/>
      <c r="D47" s="116"/>
      <c r="E47" s="105"/>
      <c r="F47" s="105"/>
      <c r="G47" s="105"/>
      <c r="H47" s="105"/>
      <c r="I47" s="89"/>
      <c r="J47" s="68"/>
      <c r="K47" s="61"/>
      <c r="L47" s="35"/>
      <c r="M47" s="35"/>
      <c r="N47" s="35"/>
    </row>
    <row r="48" spans="1:14" ht="14">
      <c r="A48" s="44"/>
      <c r="B48" s="73"/>
      <c r="C48" s="116"/>
      <c r="D48" s="116"/>
      <c r="E48" s="105"/>
      <c r="F48" s="105"/>
      <c r="G48" s="105"/>
      <c r="H48" s="105"/>
      <c r="I48" s="89"/>
      <c r="J48" s="68"/>
      <c r="K48" s="61"/>
      <c r="L48" s="35"/>
      <c r="M48" s="35"/>
      <c r="N48" s="35"/>
    </row>
    <row r="49" spans="1:14" ht="14">
      <c r="A49" s="44"/>
      <c r="B49" s="100"/>
      <c r="C49" s="100"/>
      <c r="D49" s="100"/>
      <c r="E49" s="94"/>
      <c r="F49" s="114"/>
      <c r="G49" s="114"/>
      <c r="H49" s="114"/>
      <c r="I49" s="95"/>
      <c r="J49" s="68"/>
      <c r="K49" s="61"/>
      <c r="L49" s="35"/>
      <c r="M49" s="35"/>
      <c r="N49" s="35"/>
    </row>
    <row r="50" spans="1:14" ht="14">
      <c r="A50" s="41"/>
      <c r="B50" s="42" t="s">
        <v>114</v>
      </c>
      <c r="C50" s="101"/>
      <c r="D50" s="42"/>
      <c r="E50" s="43"/>
      <c r="F50" s="112"/>
      <c r="G50" s="112"/>
      <c r="H50" s="112"/>
      <c r="I50" s="88"/>
      <c r="J50" s="68"/>
      <c r="K50" s="61"/>
      <c r="L50" s="35"/>
      <c r="M50" s="35"/>
      <c r="N50" s="35"/>
    </row>
    <row r="51" spans="1:14" ht="14">
      <c r="A51" s="44" t="s">
        <v>345</v>
      </c>
      <c r="B51" s="98" t="s">
        <v>67</v>
      </c>
      <c r="C51" s="97"/>
      <c r="D51" s="97"/>
      <c r="E51" s="115"/>
      <c r="F51" s="107">
        <f t="shared" ref="F51:F56" si="8">E51*$F$6</f>
        <v>0</v>
      </c>
      <c r="G51" s="107">
        <f t="shared" ref="G51:G56" si="9">F51*$G$6</f>
        <v>0</v>
      </c>
      <c r="H51" s="107">
        <f t="shared" ref="H51:H56" si="10">F51*$H$6</f>
        <v>0</v>
      </c>
      <c r="I51" s="111">
        <f t="shared" ref="I51:I56" si="11">F51*$I$6</f>
        <v>0</v>
      </c>
      <c r="J51" s="68"/>
      <c r="K51" s="61"/>
      <c r="L51" s="35"/>
      <c r="M51" s="35"/>
      <c r="N51" s="35"/>
    </row>
    <row r="52" spans="1:14" ht="14">
      <c r="A52" s="44" t="s">
        <v>346</v>
      </c>
      <c r="B52" s="90" t="s">
        <v>68</v>
      </c>
      <c r="C52" s="50"/>
      <c r="D52" s="50"/>
      <c r="E52" s="122"/>
      <c r="F52" s="107">
        <f t="shared" si="8"/>
        <v>0</v>
      </c>
      <c r="G52" s="107">
        <f t="shared" si="9"/>
        <v>0</v>
      </c>
      <c r="H52" s="107">
        <f t="shared" si="10"/>
        <v>0</v>
      </c>
      <c r="I52" s="111">
        <f t="shared" si="11"/>
        <v>0</v>
      </c>
      <c r="J52" s="61"/>
      <c r="K52" s="61"/>
      <c r="L52" s="35"/>
      <c r="M52" s="35"/>
      <c r="N52" s="35"/>
    </row>
    <row r="53" spans="1:14" ht="14">
      <c r="A53" s="44" t="s">
        <v>218</v>
      </c>
      <c r="B53" s="100" t="s">
        <v>66</v>
      </c>
      <c r="C53" s="100"/>
      <c r="D53" s="93"/>
      <c r="E53" s="121"/>
      <c r="F53" s="107">
        <f t="shared" si="8"/>
        <v>0</v>
      </c>
      <c r="G53" s="107">
        <f t="shared" si="9"/>
        <v>0</v>
      </c>
      <c r="H53" s="107">
        <f t="shared" si="10"/>
        <v>0</v>
      </c>
      <c r="I53" s="111">
        <f t="shared" si="11"/>
        <v>0</v>
      </c>
      <c r="J53" s="13"/>
      <c r="K53" s="21"/>
      <c r="L53" s="14"/>
    </row>
    <row r="54" spans="1:14" ht="14">
      <c r="A54" s="44" t="s">
        <v>347</v>
      </c>
      <c r="B54" s="96" t="s">
        <v>65</v>
      </c>
      <c r="C54" s="97"/>
      <c r="D54" s="97"/>
      <c r="E54" s="115"/>
      <c r="F54" s="107">
        <f t="shared" si="8"/>
        <v>0</v>
      </c>
      <c r="G54" s="107">
        <f t="shared" si="9"/>
        <v>0</v>
      </c>
      <c r="H54" s="107">
        <f t="shared" si="10"/>
        <v>0</v>
      </c>
      <c r="I54" s="111">
        <f t="shared" si="11"/>
        <v>0</v>
      </c>
      <c r="J54" s="18"/>
      <c r="K54" s="13"/>
      <c r="L54" s="14"/>
    </row>
    <row r="55" spans="1:14" ht="14">
      <c r="A55" s="44" t="s">
        <v>348</v>
      </c>
      <c r="B55" s="98" t="s">
        <v>69</v>
      </c>
      <c r="C55" s="97"/>
      <c r="D55" s="97"/>
      <c r="E55" s="115"/>
      <c r="F55" s="107">
        <f t="shared" si="8"/>
        <v>0</v>
      </c>
      <c r="G55" s="107">
        <f t="shared" si="9"/>
        <v>0</v>
      </c>
      <c r="H55" s="107">
        <f t="shared" si="10"/>
        <v>0</v>
      </c>
      <c r="I55" s="111">
        <f t="shared" si="11"/>
        <v>0</v>
      </c>
      <c r="J55" s="18"/>
      <c r="K55" s="13"/>
      <c r="L55" s="14"/>
    </row>
    <row r="56" spans="1:14" ht="14">
      <c r="A56" s="44" t="s">
        <v>349</v>
      </c>
      <c r="B56" s="100" t="s">
        <v>70</v>
      </c>
      <c r="C56" s="100"/>
      <c r="D56" s="93"/>
      <c r="E56" s="122"/>
      <c r="F56" s="107">
        <f t="shared" si="8"/>
        <v>0</v>
      </c>
      <c r="G56" s="107">
        <f t="shared" si="9"/>
        <v>0</v>
      </c>
      <c r="H56" s="107">
        <f t="shared" si="10"/>
        <v>0</v>
      </c>
      <c r="I56" s="111">
        <f t="shared" si="11"/>
        <v>0</v>
      </c>
      <c r="J56" s="18"/>
      <c r="K56" s="13"/>
      <c r="L56" s="14"/>
    </row>
    <row r="57" spans="1:14" ht="14">
      <c r="A57" s="44"/>
      <c r="B57" s="58"/>
      <c r="C57" s="123"/>
      <c r="D57" s="124"/>
      <c r="E57" s="114"/>
      <c r="F57" s="109"/>
      <c r="G57" s="109"/>
      <c r="H57" s="109"/>
      <c r="I57" s="111"/>
      <c r="J57" s="18"/>
      <c r="K57" s="13"/>
      <c r="L57" s="14"/>
    </row>
    <row r="58" spans="1:14" ht="14">
      <c r="A58" s="44"/>
      <c r="B58" s="98"/>
      <c r="C58" s="97"/>
      <c r="D58" s="97"/>
      <c r="E58" s="46"/>
      <c r="F58" s="46"/>
      <c r="G58" s="46"/>
      <c r="H58" s="46"/>
      <c r="I58" s="89"/>
      <c r="J58" s="13"/>
      <c r="K58" s="13"/>
      <c r="L58" s="14"/>
    </row>
    <row r="59" spans="1:14" ht="14">
      <c r="A59" s="41"/>
      <c r="B59" s="42" t="s">
        <v>75</v>
      </c>
      <c r="C59" s="101"/>
      <c r="D59" s="42"/>
      <c r="E59" s="43"/>
      <c r="F59" s="112"/>
      <c r="G59" s="112"/>
      <c r="H59" s="112"/>
      <c r="I59" s="88"/>
      <c r="J59" s="13"/>
      <c r="K59" s="13"/>
      <c r="L59" s="14"/>
    </row>
    <row r="60" spans="1:14" ht="14">
      <c r="A60" s="44" t="s">
        <v>350</v>
      </c>
      <c r="B60" s="90" t="s">
        <v>76</v>
      </c>
      <c r="C60" s="50"/>
      <c r="D60" s="50"/>
      <c r="E60" s="122"/>
      <c r="F60" s="107">
        <f>E60*$F$6</f>
        <v>0</v>
      </c>
      <c r="G60" s="107">
        <f>F60*$G$6</f>
        <v>0</v>
      </c>
      <c r="H60" s="107">
        <f>F60*$H$6</f>
        <v>0</v>
      </c>
      <c r="I60" s="111">
        <f>F60*$I$6</f>
        <v>0</v>
      </c>
      <c r="J60" s="32"/>
      <c r="K60" s="30"/>
      <c r="L60" s="14"/>
    </row>
    <row r="61" spans="1:14" ht="14">
      <c r="A61" s="44" t="s">
        <v>351</v>
      </c>
      <c r="B61" s="90" t="s">
        <v>115</v>
      </c>
      <c r="C61" s="50"/>
      <c r="D61" s="50"/>
      <c r="E61" s="122"/>
      <c r="F61" s="107">
        <f>E61*$F$6</f>
        <v>0</v>
      </c>
      <c r="G61" s="107">
        <f>F61*$G$6</f>
        <v>0</v>
      </c>
      <c r="H61" s="107">
        <f>F61*$H$6</f>
        <v>0</v>
      </c>
      <c r="I61" s="111">
        <f>F61*$I$6</f>
        <v>0</v>
      </c>
      <c r="J61" s="32"/>
      <c r="K61" s="30"/>
      <c r="L61" s="14"/>
    </row>
    <row r="62" spans="1:14" ht="14">
      <c r="A62" s="44"/>
      <c r="B62" s="100"/>
      <c r="C62" s="100"/>
      <c r="D62" s="93"/>
      <c r="E62" s="94"/>
      <c r="F62" s="114"/>
      <c r="G62" s="114"/>
      <c r="H62" s="114"/>
      <c r="I62" s="95"/>
      <c r="J62" s="33"/>
      <c r="K62" s="31"/>
      <c r="L62" s="14"/>
    </row>
    <row r="63" spans="1:14" ht="14">
      <c r="A63" s="41"/>
      <c r="B63" s="42" t="s">
        <v>15</v>
      </c>
      <c r="C63" s="101"/>
      <c r="D63" s="42"/>
      <c r="E63" s="43"/>
      <c r="F63" s="112"/>
      <c r="G63" s="112"/>
      <c r="H63" s="112"/>
      <c r="I63" s="88"/>
      <c r="J63" s="32"/>
      <c r="K63" s="30"/>
      <c r="L63" s="14"/>
    </row>
    <row r="64" spans="1:14" ht="14">
      <c r="A64" s="44" t="s">
        <v>352</v>
      </c>
      <c r="B64" s="34" t="s">
        <v>85</v>
      </c>
      <c r="C64" s="97" t="s">
        <v>84</v>
      </c>
      <c r="D64" s="97" t="s">
        <v>86</v>
      </c>
      <c r="E64" s="115"/>
      <c r="F64" s="107">
        <f>E64*$F$6</f>
        <v>0</v>
      </c>
      <c r="G64" s="107">
        <f>F64*$G$6</f>
        <v>0</v>
      </c>
      <c r="H64" s="107">
        <f>F64*$H$6</f>
        <v>0</v>
      </c>
      <c r="I64" s="111">
        <f>F64*$I$6</f>
        <v>0</v>
      </c>
      <c r="J64" s="33"/>
      <c r="K64" s="31"/>
      <c r="L64" s="14"/>
    </row>
    <row r="65" spans="1:12" ht="14">
      <c r="A65" s="44" t="s">
        <v>353</v>
      </c>
      <c r="B65" s="34" t="s">
        <v>87</v>
      </c>
      <c r="C65" s="97" t="s">
        <v>84</v>
      </c>
      <c r="D65" s="100" t="s">
        <v>88</v>
      </c>
      <c r="E65" s="121"/>
      <c r="F65" s="107">
        <f t="shared" ref="F65:F71" si="12">E65*$F$6</f>
        <v>0</v>
      </c>
      <c r="G65" s="107">
        <f t="shared" ref="G65:G71" si="13">F65*$G$6</f>
        <v>0</v>
      </c>
      <c r="H65" s="107">
        <f t="shared" ref="H65:H71" si="14">F65*$H$6</f>
        <v>0</v>
      </c>
      <c r="I65" s="111">
        <f t="shared" ref="I65:I71" si="15">F65*$I$6</f>
        <v>0</v>
      </c>
      <c r="J65" s="32"/>
      <c r="K65" s="30"/>
      <c r="L65" s="14"/>
    </row>
    <row r="66" spans="1:12" ht="14">
      <c r="A66" s="44" t="s">
        <v>354</v>
      </c>
      <c r="B66" s="34" t="s">
        <v>77</v>
      </c>
      <c r="C66" s="97" t="s">
        <v>84</v>
      </c>
      <c r="D66" s="97"/>
      <c r="E66" s="115"/>
      <c r="F66" s="107">
        <f t="shared" si="12"/>
        <v>0</v>
      </c>
      <c r="G66" s="107">
        <f t="shared" si="13"/>
        <v>0</v>
      </c>
      <c r="H66" s="107">
        <f t="shared" si="14"/>
        <v>0</v>
      </c>
      <c r="I66" s="111">
        <f t="shared" si="15"/>
        <v>0</v>
      </c>
      <c r="J66" s="33"/>
      <c r="K66" s="31"/>
      <c r="L66" s="14"/>
    </row>
    <row r="67" spans="1:12" ht="14">
      <c r="A67" s="44" t="s">
        <v>355</v>
      </c>
      <c r="B67" s="34" t="s">
        <v>78</v>
      </c>
      <c r="C67" s="97"/>
      <c r="D67" s="97"/>
      <c r="E67" s="115"/>
      <c r="F67" s="107">
        <f t="shared" si="12"/>
        <v>0</v>
      </c>
      <c r="G67" s="107">
        <f t="shared" si="13"/>
        <v>0</v>
      </c>
      <c r="H67" s="107">
        <f t="shared" si="14"/>
        <v>0</v>
      </c>
      <c r="I67" s="111">
        <f t="shared" si="15"/>
        <v>0</v>
      </c>
      <c r="J67" s="32"/>
      <c r="K67" s="30"/>
      <c r="L67" s="14"/>
    </row>
    <row r="68" spans="1:12" ht="14">
      <c r="A68" s="44" t="s">
        <v>223</v>
      </c>
      <c r="B68" s="34" t="s">
        <v>79</v>
      </c>
      <c r="C68" s="50"/>
      <c r="D68" s="50"/>
      <c r="E68" s="122"/>
      <c r="F68" s="107">
        <f t="shared" si="12"/>
        <v>0</v>
      </c>
      <c r="G68" s="107">
        <f t="shared" si="13"/>
        <v>0</v>
      </c>
      <c r="H68" s="107">
        <f t="shared" si="14"/>
        <v>0</v>
      </c>
      <c r="I68" s="111">
        <f t="shared" si="15"/>
        <v>0</v>
      </c>
      <c r="J68" s="29"/>
      <c r="K68" s="29"/>
      <c r="L68" s="14"/>
    </row>
    <row r="69" spans="1:12" ht="14">
      <c r="A69" s="44" t="s">
        <v>356</v>
      </c>
      <c r="B69" s="34" t="s">
        <v>80</v>
      </c>
      <c r="C69" s="100"/>
      <c r="D69" s="93"/>
      <c r="E69" s="121"/>
      <c r="F69" s="107">
        <f t="shared" si="12"/>
        <v>0</v>
      </c>
      <c r="G69" s="107">
        <f t="shared" si="13"/>
        <v>0</v>
      </c>
      <c r="H69" s="107">
        <f t="shared" si="14"/>
        <v>0</v>
      </c>
      <c r="I69" s="111">
        <f t="shared" si="15"/>
        <v>0</v>
      </c>
      <c r="J69" s="10"/>
      <c r="K69" s="10"/>
    </row>
    <row r="70" spans="1:12" ht="14">
      <c r="A70" s="44" t="s">
        <v>357</v>
      </c>
      <c r="B70" s="34" t="s">
        <v>81</v>
      </c>
      <c r="C70" s="97"/>
      <c r="D70" s="97"/>
      <c r="E70" s="115"/>
      <c r="F70" s="107">
        <f t="shared" si="12"/>
        <v>0</v>
      </c>
      <c r="G70" s="107">
        <f t="shared" si="13"/>
        <v>0</v>
      </c>
      <c r="H70" s="107">
        <f t="shared" si="14"/>
        <v>0</v>
      </c>
      <c r="I70" s="111">
        <f t="shared" si="15"/>
        <v>0</v>
      </c>
      <c r="J70" s="10"/>
      <c r="K70" s="10"/>
    </row>
    <row r="71" spans="1:12" ht="14">
      <c r="A71" s="44" t="s">
        <v>358</v>
      </c>
      <c r="B71" s="34" t="s">
        <v>82</v>
      </c>
      <c r="C71" s="97"/>
      <c r="D71" s="97"/>
      <c r="E71" s="115"/>
      <c r="F71" s="107">
        <f t="shared" si="12"/>
        <v>0</v>
      </c>
      <c r="G71" s="107">
        <f t="shared" si="13"/>
        <v>0</v>
      </c>
      <c r="H71" s="107">
        <f t="shared" si="14"/>
        <v>0</v>
      </c>
      <c r="I71" s="111">
        <f t="shared" si="15"/>
        <v>0</v>
      </c>
      <c r="J71" s="10"/>
      <c r="K71" s="10"/>
    </row>
    <row r="72" spans="1:12" ht="14">
      <c r="A72" s="44" t="s">
        <v>359</v>
      </c>
      <c r="B72" s="34" t="s">
        <v>83</v>
      </c>
      <c r="C72" s="97"/>
      <c r="D72" s="97"/>
      <c r="E72" s="115"/>
      <c r="F72" s="107">
        <f>E72*$F$6</f>
        <v>0</v>
      </c>
      <c r="G72" s="107">
        <f>F72*$G$6</f>
        <v>0</v>
      </c>
      <c r="H72" s="107">
        <f>F72*$H$6</f>
        <v>0</v>
      </c>
      <c r="I72" s="111">
        <f>F72*$I$6</f>
        <v>0</v>
      </c>
      <c r="J72" s="10"/>
      <c r="K72" s="10"/>
    </row>
    <row r="73" spans="1:12" ht="14">
      <c r="A73" s="44"/>
      <c r="B73" s="98"/>
      <c r="C73" s="97"/>
      <c r="D73" s="97"/>
      <c r="E73" s="46"/>
      <c r="F73" s="46"/>
      <c r="G73" s="46"/>
      <c r="H73" s="46"/>
      <c r="I73" s="89"/>
      <c r="J73" s="10"/>
      <c r="K73" s="10"/>
    </row>
    <row r="74" spans="1:12" ht="14">
      <c r="A74" s="44"/>
      <c r="B74" s="98"/>
      <c r="C74" s="97"/>
      <c r="D74" s="97"/>
      <c r="E74" s="46"/>
      <c r="F74" s="46"/>
      <c r="G74" s="46"/>
      <c r="H74" s="46"/>
      <c r="I74" s="89"/>
      <c r="J74" s="10"/>
      <c r="K74" s="10"/>
    </row>
    <row r="75" spans="1:12" ht="14">
      <c r="A75" s="44"/>
      <c r="B75" s="98"/>
      <c r="C75" s="97"/>
      <c r="D75" s="97"/>
      <c r="E75" s="46"/>
      <c r="F75" s="46"/>
      <c r="G75" s="46"/>
      <c r="H75" s="46"/>
      <c r="I75" s="89"/>
      <c r="J75" s="10"/>
      <c r="K75" s="10"/>
    </row>
    <row r="76" spans="1:12" ht="14">
      <c r="A76" s="44"/>
      <c r="B76" s="96"/>
      <c r="C76" s="97"/>
      <c r="D76" s="97"/>
      <c r="E76" s="46"/>
      <c r="F76" s="46"/>
      <c r="G76" s="46"/>
      <c r="H76" s="46"/>
      <c r="I76" s="89"/>
      <c r="J76" s="10"/>
      <c r="K76" s="10"/>
    </row>
    <row r="77" spans="1:12" ht="14">
      <c r="A77" s="44"/>
      <c r="B77" s="100"/>
      <c r="C77" s="100"/>
      <c r="D77" s="93"/>
      <c r="E77" s="94"/>
      <c r="F77" s="114"/>
      <c r="G77" s="114"/>
      <c r="H77" s="114"/>
      <c r="I77" s="95"/>
      <c r="J77" s="10"/>
      <c r="K77" s="10"/>
    </row>
    <row r="78" spans="1:12" ht="14">
      <c r="A78" s="41"/>
      <c r="B78" s="42" t="s">
        <v>159</v>
      </c>
      <c r="C78" s="101"/>
      <c r="D78" s="42"/>
      <c r="E78" s="43"/>
      <c r="F78" s="112"/>
      <c r="G78" s="112"/>
      <c r="H78" s="112"/>
      <c r="I78" s="88"/>
      <c r="J78" s="10"/>
      <c r="K78" s="10"/>
    </row>
    <row r="79" spans="1:12" ht="14">
      <c r="A79" s="44" t="s">
        <v>360</v>
      </c>
      <c r="B79" s="138" t="s">
        <v>72</v>
      </c>
      <c r="C79" s="139"/>
      <c r="D79" s="140"/>
      <c r="E79" s="122"/>
      <c r="F79" s="107">
        <f>E79*$F$6</f>
        <v>0</v>
      </c>
      <c r="G79" s="107">
        <f>F79*$G$6</f>
        <v>0</v>
      </c>
      <c r="H79" s="107">
        <f>F79*$H$6</f>
        <v>0</v>
      </c>
      <c r="I79" s="111">
        <f>F79*$I$6</f>
        <v>0</v>
      </c>
      <c r="J79" s="10"/>
      <c r="K79" s="10"/>
    </row>
    <row r="80" spans="1:12" ht="14">
      <c r="A80" s="44" t="s">
        <v>327</v>
      </c>
      <c r="B80" s="138" t="s">
        <v>73</v>
      </c>
      <c r="C80" s="139" t="s">
        <v>74</v>
      </c>
      <c r="D80" s="140"/>
      <c r="E80" s="122"/>
      <c r="F80" s="107">
        <f>E80*$F$6</f>
        <v>0</v>
      </c>
      <c r="G80" s="107">
        <f>F80*$G$6</f>
        <v>0</v>
      </c>
      <c r="H80" s="107">
        <f>F80*$H$6</f>
        <v>0</v>
      </c>
      <c r="I80" s="111">
        <f>F80*$I$6</f>
        <v>0</v>
      </c>
      <c r="J80" s="10"/>
      <c r="K80" s="10"/>
    </row>
    <row r="81" spans="1:11" ht="14">
      <c r="A81" s="44" t="s">
        <v>329</v>
      </c>
      <c r="B81" s="138" t="s">
        <v>158</v>
      </c>
      <c r="C81" s="139" t="s">
        <v>156</v>
      </c>
      <c r="D81" s="140" t="s">
        <v>157</v>
      </c>
      <c r="E81" s="122"/>
      <c r="F81" s="107">
        <f>E81*$F$6</f>
        <v>0</v>
      </c>
      <c r="G81" s="107">
        <f>F81*$G$6</f>
        <v>0</v>
      </c>
      <c r="H81" s="107">
        <f>F81*$H$6</f>
        <v>0</v>
      </c>
      <c r="I81" s="111">
        <f>F81*$I$6</f>
        <v>0</v>
      </c>
      <c r="J81" s="10"/>
      <c r="K81" s="10"/>
    </row>
    <row r="82" spans="1:11" ht="14">
      <c r="A82" s="44"/>
      <c r="B82" s="138"/>
      <c r="C82" s="139"/>
      <c r="D82" s="140"/>
      <c r="E82" s="136"/>
      <c r="F82" s="102"/>
      <c r="G82" s="102"/>
      <c r="H82" s="102"/>
      <c r="I82" s="95"/>
      <c r="J82" s="10"/>
      <c r="K82" s="10"/>
    </row>
    <row r="83" spans="1:11" ht="14">
      <c r="A83" s="44"/>
      <c r="B83" s="138"/>
      <c r="C83" s="50"/>
      <c r="D83" s="50"/>
      <c r="E83" s="136"/>
      <c r="F83" s="113"/>
      <c r="G83" s="113"/>
      <c r="H83" s="113"/>
      <c r="I83" s="91"/>
      <c r="J83" s="10"/>
      <c r="K83" s="10"/>
    </row>
    <row r="84" spans="1:11" ht="14">
      <c r="A84" s="41"/>
      <c r="B84" s="42" t="s">
        <v>91</v>
      </c>
      <c r="C84" s="101"/>
      <c r="D84" s="42"/>
      <c r="E84" s="43"/>
      <c r="F84" s="112"/>
      <c r="G84" s="112"/>
      <c r="H84" s="112"/>
      <c r="I84" s="137"/>
      <c r="J84" s="10"/>
      <c r="K84" s="10"/>
    </row>
    <row r="85" spans="1:11" ht="14">
      <c r="A85" s="44" t="s">
        <v>190</v>
      </c>
      <c r="B85" s="138" t="s">
        <v>125</v>
      </c>
      <c r="C85" s="139" t="s">
        <v>126</v>
      </c>
      <c r="D85" s="140" t="s">
        <v>127</v>
      </c>
      <c r="E85" s="122"/>
      <c r="F85" s="107">
        <f t="shared" ref="F85:F102" si="16">E85*$F$6</f>
        <v>0</v>
      </c>
      <c r="G85" s="107">
        <f t="shared" ref="G85:G102" si="17">F85*$G$6</f>
        <v>0</v>
      </c>
      <c r="H85" s="107">
        <f>F85*$H$6</f>
        <v>0</v>
      </c>
      <c r="I85" s="111">
        <f>F85*$I$6</f>
        <v>0</v>
      </c>
      <c r="J85" s="10"/>
      <c r="K85" s="10"/>
    </row>
    <row r="86" spans="1:11" ht="14">
      <c r="A86" s="44" t="s">
        <v>361</v>
      </c>
      <c r="B86" s="138" t="s">
        <v>128</v>
      </c>
      <c r="C86" s="139" t="s">
        <v>126</v>
      </c>
      <c r="D86" s="140" t="s">
        <v>129</v>
      </c>
      <c r="E86" s="122"/>
      <c r="F86" s="107">
        <f t="shared" si="16"/>
        <v>0</v>
      </c>
      <c r="G86" s="107">
        <f t="shared" si="17"/>
        <v>0</v>
      </c>
      <c r="H86" s="107">
        <f>F86*$H$6</f>
        <v>0</v>
      </c>
      <c r="I86" s="111">
        <f>F86*$I$6</f>
        <v>0</v>
      </c>
      <c r="J86" s="10"/>
      <c r="K86" s="10"/>
    </row>
    <row r="87" spans="1:11" ht="14">
      <c r="A87" s="44" t="s">
        <v>362</v>
      </c>
      <c r="B87" s="138" t="s">
        <v>130</v>
      </c>
      <c r="C87" s="139" t="s">
        <v>126</v>
      </c>
      <c r="D87" s="140" t="s">
        <v>131</v>
      </c>
      <c r="E87" s="122"/>
      <c r="F87" s="107">
        <f t="shared" si="16"/>
        <v>0</v>
      </c>
      <c r="G87" s="107">
        <f t="shared" si="17"/>
        <v>0</v>
      </c>
      <c r="H87" s="107">
        <f>F87*$H$6</f>
        <v>0</v>
      </c>
      <c r="I87" s="111">
        <f>F87*$I$6</f>
        <v>0</v>
      </c>
      <c r="J87" s="10"/>
      <c r="K87" s="10"/>
    </row>
    <row r="88" spans="1:11" ht="14">
      <c r="A88" s="44" t="s">
        <v>192</v>
      </c>
      <c r="B88" s="138" t="s">
        <v>134</v>
      </c>
      <c r="C88" s="139" t="s">
        <v>132</v>
      </c>
      <c r="D88" s="140" t="s">
        <v>133</v>
      </c>
      <c r="E88" s="122"/>
      <c r="F88" s="107">
        <f t="shared" si="16"/>
        <v>0</v>
      </c>
      <c r="G88" s="107">
        <f t="shared" si="17"/>
        <v>0</v>
      </c>
      <c r="H88" s="107">
        <f t="shared" ref="H88:H96" si="18">F88*$H$6</f>
        <v>0</v>
      </c>
      <c r="I88" s="111">
        <f t="shared" ref="I88:I96" si="19">F88*$I$6</f>
        <v>0</v>
      </c>
      <c r="J88" s="10"/>
      <c r="K88" s="10"/>
    </row>
    <row r="89" spans="1:11" ht="14">
      <c r="A89" s="44" t="s">
        <v>363</v>
      </c>
      <c r="B89" s="138" t="s">
        <v>105</v>
      </c>
      <c r="C89" s="139" t="s">
        <v>109</v>
      </c>
      <c r="D89" s="140" t="s">
        <v>110</v>
      </c>
      <c r="E89" s="122"/>
      <c r="F89" s="107">
        <f t="shared" si="16"/>
        <v>0</v>
      </c>
      <c r="G89" s="107">
        <f t="shared" si="17"/>
        <v>0</v>
      </c>
      <c r="H89" s="107">
        <f t="shared" si="18"/>
        <v>0</v>
      </c>
      <c r="I89" s="111">
        <f t="shared" si="19"/>
        <v>0</v>
      </c>
      <c r="J89" s="10"/>
      <c r="K89" s="10"/>
    </row>
    <row r="90" spans="1:11" ht="14">
      <c r="A90" s="44" t="s">
        <v>364</v>
      </c>
      <c r="B90" s="138" t="s">
        <v>106</v>
      </c>
      <c r="C90" s="139" t="s">
        <v>109</v>
      </c>
      <c r="D90" s="140" t="s">
        <v>112</v>
      </c>
      <c r="E90" s="122"/>
      <c r="F90" s="107">
        <f t="shared" si="16"/>
        <v>0</v>
      </c>
      <c r="G90" s="107">
        <f t="shared" si="17"/>
        <v>0</v>
      </c>
      <c r="H90" s="107">
        <f t="shared" si="18"/>
        <v>0</v>
      </c>
      <c r="I90" s="111">
        <f t="shared" si="19"/>
        <v>0</v>
      </c>
      <c r="J90" s="10"/>
      <c r="K90" s="10"/>
    </row>
    <row r="91" spans="1:11" ht="14">
      <c r="A91" s="44" t="s">
        <v>365</v>
      </c>
      <c r="B91" s="138" t="s">
        <v>107</v>
      </c>
      <c r="C91" s="139" t="s">
        <v>109</v>
      </c>
      <c r="D91" s="140" t="s">
        <v>111</v>
      </c>
      <c r="E91" s="122"/>
      <c r="F91" s="107">
        <f t="shared" si="16"/>
        <v>0</v>
      </c>
      <c r="G91" s="107">
        <f t="shared" si="17"/>
        <v>0</v>
      </c>
      <c r="H91" s="107">
        <f t="shared" si="18"/>
        <v>0</v>
      </c>
      <c r="I91" s="111">
        <f t="shared" si="19"/>
        <v>0</v>
      </c>
      <c r="J91" s="10"/>
      <c r="K91" s="10"/>
    </row>
    <row r="92" spans="1:11" ht="14">
      <c r="A92" s="44" t="s">
        <v>366</v>
      </c>
      <c r="B92" s="138" t="s">
        <v>108</v>
      </c>
      <c r="C92" s="139" t="s">
        <v>109</v>
      </c>
      <c r="D92" s="140" t="s">
        <v>113</v>
      </c>
      <c r="E92" s="122"/>
      <c r="F92" s="107">
        <f t="shared" si="16"/>
        <v>0</v>
      </c>
      <c r="G92" s="107">
        <f t="shared" si="17"/>
        <v>0</v>
      </c>
      <c r="H92" s="107">
        <f t="shared" si="18"/>
        <v>0</v>
      </c>
      <c r="I92" s="111">
        <f t="shared" si="19"/>
        <v>0</v>
      </c>
      <c r="J92" s="10"/>
      <c r="K92" s="10"/>
    </row>
    <row r="93" spans="1:11" ht="14">
      <c r="A93" s="44" t="s">
        <v>367</v>
      </c>
      <c r="B93" s="138" t="s">
        <v>87</v>
      </c>
      <c r="C93" s="139" t="s">
        <v>135</v>
      </c>
      <c r="D93" s="140" t="s">
        <v>136</v>
      </c>
      <c r="E93" s="122"/>
      <c r="F93" s="107">
        <f t="shared" si="16"/>
        <v>0</v>
      </c>
      <c r="G93" s="107">
        <f t="shared" si="17"/>
        <v>0</v>
      </c>
      <c r="H93" s="107">
        <f t="shared" si="18"/>
        <v>0</v>
      </c>
      <c r="I93" s="111">
        <f t="shared" si="19"/>
        <v>0</v>
      </c>
      <c r="J93" s="10"/>
      <c r="K93" s="10"/>
    </row>
    <row r="94" spans="1:11" ht="14">
      <c r="A94" s="44" t="s">
        <v>368</v>
      </c>
      <c r="B94" s="138" t="s">
        <v>87</v>
      </c>
      <c r="C94" s="139" t="s">
        <v>135</v>
      </c>
      <c r="D94" s="140" t="s">
        <v>145</v>
      </c>
      <c r="E94" s="122"/>
      <c r="F94" s="107">
        <f t="shared" si="16"/>
        <v>0</v>
      </c>
      <c r="G94" s="107">
        <f t="shared" si="17"/>
        <v>0</v>
      </c>
      <c r="H94" s="107">
        <f t="shared" si="18"/>
        <v>0</v>
      </c>
      <c r="I94" s="111">
        <f t="shared" si="19"/>
        <v>0</v>
      </c>
      <c r="J94" s="10"/>
      <c r="K94" s="10"/>
    </row>
    <row r="95" spans="1:11" ht="14">
      <c r="A95" s="44" t="s">
        <v>369</v>
      </c>
      <c r="B95" s="138" t="s">
        <v>137</v>
      </c>
      <c r="C95" s="139" t="s">
        <v>138</v>
      </c>
      <c r="D95" s="140" t="s">
        <v>139</v>
      </c>
      <c r="E95" s="122"/>
      <c r="F95" s="107">
        <f t="shared" si="16"/>
        <v>0</v>
      </c>
      <c r="G95" s="107">
        <f t="shared" si="17"/>
        <v>0</v>
      </c>
      <c r="H95" s="107">
        <f t="shared" si="18"/>
        <v>0</v>
      </c>
      <c r="I95" s="111">
        <f t="shared" si="19"/>
        <v>0</v>
      </c>
      <c r="J95" s="10"/>
      <c r="K95" s="10"/>
    </row>
    <row r="96" spans="1:11" ht="14">
      <c r="A96" s="44" t="s">
        <v>195</v>
      </c>
      <c r="B96" s="138" t="s">
        <v>137</v>
      </c>
      <c r="C96" s="139" t="s">
        <v>138</v>
      </c>
      <c r="D96" s="140" t="s">
        <v>140</v>
      </c>
      <c r="E96" s="122"/>
      <c r="F96" s="107">
        <f t="shared" si="16"/>
        <v>0</v>
      </c>
      <c r="G96" s="107">
        <f t="shared" si="17"/>
        <v>0</v>
      </c>
      <c r="H96" s="107">
        <f t="shared" si="18"/>
        <v>0</v>
      </c>
      <c r="I96" s="111">
        <f t="shared" si="19"/>
        <v>0</v>
      </c>
      <c r="J96" s="10"/>
      <c r="K96" s="10"/>
    </row>
    <row r="97" spans="1:11" ht="14">
      <c r="A97" s="44" t="s">
        <v>370</v>
      </c>
      <c r="B97" s="138" t="s">
        <v>137</v>
      </c>
      <c r="C97" s="139" t="s">
        <v>138</v>
      </c>
      <c r="D97" s="140" t="s">
        <v>141</v>
      </c>
      <c r="E97" s="122"/>
      <c r="F97" s="107">
        <f t="shared" si="16"/>
        <v>0</v>
      </c>
      <c r="G97" s="107">
        <f t="shared" si="17"/>
        <v>0</v>
      </c>
      <c r="H97" s="107">
        <f t="shared" ref="H97:H102" si="20">F97*$H$6</f>
        <v>0</v>
      </c>
      <c r="I97" s="111">
        <f t="shared" ref="I97:I102" si="21">F97*$I$6</f>
        <v>0</v>
      </c>
      <c r="J97" s="10"/>
      <c r="K97" s="10"/>
    </row>
    <row r="98" spans="1:11" ht="14">
      <c r="A98" s="44" t="s">
        <v>371</v>
      </c>
      <c r="B98" s="138" t="s">
        <v>142</v>
      </c>
      <c r="C98" s="139" t="s">
        <v>138</v>
      </c>
      <c r="D98" s="140" t="s">
        <v>143</v>
      </c>
      <c r="E98" s="122"/>
      <c r="F98" s="107">
        <f t="shared" si="16"/>
        <v>0</v>
      </c>
      <c r="G98" s="107">
        <f t="shared" si="17"/>
        <v>0</v>
      </c>
      <c r="H98" s="107">
        <f t="shared" si="20"/>
        <v>0</v>
      </c>
      <c r="I98" s="111">
        <f t="shared" si="21"/>
        <v>0</v>
      </c>
      <c r="J98" s="10"/>
      <c r="K98" s="10"/>
    </row>
    <row r="99" spans="1:11" ht="14">
      <c r="A99" s="44" t="s">
        <v>372</v>
      </c>
      <c r="B99" s="138" t="s">
        <v>142</v>
      </c>
      <c r="C99" s="139" t="s">
        <v>138</v>
      </c>
      <c r="D99" s="140" t="s">
        <v>144</v>
      </c>
      <c r="E99" s="122"/>
      <c r="F99" s="107">
        <f t="shared" si="16"/>
        <v>0</v>
      </c>
      <c r="G99" s="107">
        <f t="shared" si="17"/>
        <v>0</v>
      </c>
      <c r="H99" s="107">
        <f t="shared" si="20"/>
        <v>0</v>
      </c>
      <c r="I99" s="111">
        <f t="shared" si="21"/>
        <v>0</v>
      </c>
      <c r="J99" s="10"/>
      <c r="K99" s="10"/>
    </row>
    <row r="100" spans="1:11" ht="14">
      <c r="A100" s="44" t="s">
        <v>373</v>
      </c>
      <c r="B100" s="138" t="s">
        <v>146</v>
      </c>
      <c r="C100" s="139"/>
      <c r="D100" s="140"/>
      <c r="E100" s="122"/>
      <c r="F100" s="107">
        <f t="shared" si="16"/>
        <v>0</v>
      </c>
      <c r="G100" s="107">
        <f t="shared" si="17"/>
        <v>0</v>
      </c>
      <c r="H100" s="107">
        <f t="shared" si="20"/>
        <v>0</v>
      </c>
      <c r="I100" s="111">
        <f t="shared" si="21"/>
        <v>0</v>
      </c>
      <c r="J100" s="10"/>
      <c r="K100" s="10"/>
    </row>
    <row r="101" spans="1:11" ht="14">
      <c r="A101" s="44" t="s">
        <v>374</v>
      </c>
      <c r="B101" s="138" t="s">
        <v>386</v>
      </c>
      <c r="C101" s="139"/>
      <c r="D101" s="140"/>
      <c r="E101" s="122"/>
      <c r="F101" s="107">
        <f t="shared" si="16"/>
        <v>0</v>
      </c>
      <c r="G101" s="107">
        <f t="shared" si="17"/>
        <v>0</v>
      </c>
      <c r="H101" s="107">
        <f t="shared" si="20"/>
        <v>0</v>
      </c>
      <c r="I101" s="111">
        <f t="shared" si="21"/>
        <v>0</v>
      </c>
      <c r="J101" s="10"/>
      <c r="K101" s="10"/>
    </row>
    <row r="102" spans="1:11" ht="14">
      <c r="A102" s="44" t="s">
        <v>375</v>
      </c>
      <c r="B102" s="138" t="s">
        <v>207</v>
      </c>
      <c r="C102" s="139"/>
      <c r="D102" s="140"/>
      <c r="E102" s="122"/>
      <c r="F102" s="107">
        <f t="shared" si="16"/>
        <v>0</v>
      </c>
      <c r="G102" s="107">
        <f t="shared" si="17"/>
        <v>0</v>
      </c>
      <c r="H102" s="107">
        <f t="shared" si="20"/>
        <v>0</v>
      </c>
      <c r="I102" s="111">
        <f t="shared" si="21"/>
        <v>0</v>
      </c>
      <c r="J102" s="10"/>
      <c r="K102" s="10"/>
    </row>
    <row r="103" spans="1:11" ht="14">
      <c r="A103" s="44"/>
      <c r="B103" s="138"/>
      <c r="C103" s="139"/>
      <c r="D103" s="140"/>
      <c r="E103" s="136"/>
      <c r="F103" s="102"/>
      <c r="G103" s="102"/>
      <c r="H103" s="102"/>
      <c r="I103" s="95"/>
      <c r="J103" s="10"/>
      <c r="K103" s="10"/>
    </row>
    <row r="104" spans="1:11" ht="14">
      <c r="A104" s="44"/>
      <c r="B104" s="138"/>
      <c r="C104" s="139"/>
      <c r="D104" s="140"/>
      <c r="E104" s="136"/>
      <c r="F104" s="102"/>
      <c r="G104" s="102"/>
      <c r="H104" s="102"/>
      <c r="I104" s="95"/>
      <c r="J104" s="10"/>
      <c r="K104" s="10"/>
    </row>
    <row r="105" spans="1:11" ht="14">
      <c r="A105" s="44"/>
      <c r="B105" s="138"/>
      <c r="C105" s="139"/>
      <c r="D105" s="140"/>
      <c r="E105" s="136"/>
      <c r="F105" s="102"/>
      <c r="G105" s="102"/>
      <c r="H105" s="102"/>
      <c r="I105" s="95"/>
      <c r="J105" s="10"/>
      <c r="K105" s="10"/>
    </row>
    <row r="106" spans="1:11" ht="14">
      <c r="A106" s="44"/>
      <c r="B106" s="138"/>
      <c r="C106" s="139"/>
      <c r="D106" s="140"/>
      <c r="E106" s="136"/>
      <c r="F106" s="102"/>
      <c r="G106" s="102"/>
      <c r="H106" s="102"/>
      <c r="I106" s="95"/>
      <c r="J106" s="10"/>
      <c r="K106" s="10"/>
    </row>
    <row r="107" spans="1:11" ht="14">
      <c r="A107" s="41"/>
      <c r="B107" s="42" t="s">
        <v>153</v>
      </c>
      <c r="C107" s="101"/>
      <c r="D107" s="42"/>
      <c r="E107" s="43"/>
      <c r="F107" s="112"/>
      <c r="G107" s="112"/>
      <c r="H107" s="112"/>
      <c r="I107" s="137"/>
      <c r="J107" s="10"/>
      <c r="K107" s="10"/>
    </row>
    <row r="108" spans="1:11" ht="14">
      <c r="A108" s="44" t="s">
        <v>376</v>
      </c>
      <c r="B108" s="138" t="s">
        <v>154</v>
      </c>
      <c r="C108" s="139"/>
      <c r="D108" s="140"/>
      <c r="E108" s="122"/>
      <c r="F108" s="107">
        <f>E108*$F$6</f>
        <v>0</v>
      </c>
      <c r="G108" s="107">
        <f>F108*$G$6</f>
        <v>0</v>
      </c>
      <c r="H108" s="107">
        <f>F108*$H$6</f>
        <v>0</v>
      </c>
      <c r="I108" s="111">
        <f>F108*$I$6</f>
        <v>0</v>
      </c>
      <c r="J108" s="10"/>
      <c r="K108" s="10"/>
    </row>
    <row r="109" spans="1:11" ht="14">
      <c r="A109" s="44" t="s">
        <v>377</v>
      </c>
      <c r="B109" s="138" t="s">
        <v>155</v>
      </c>
      <c r="C109" s="139"/>
      <c r="D109" s="140"/>
      <c r="E109" s="122"/>
      <c r="F109" s="107">
        <f>E109*$F$6</f>
        <v>0</v>
      </c>
      <c r="G109" s="107">
        <f>F109*$G$6</f>
        <v>0</v>
      </c>
      <c r="H109" s="107">
        <f>F109*$H$6</f>
        <v>0</v>
      </c>
      <c r="I109" s="111">
        <f>F109*$I$6</f>
        <v>0</v>
      </c>
      <c r="J109" s="10"/>
      <c r="K109" s="10"/>
    </row>
    <row r="110" spans="1:11" ht="14">
      <c r="A110" s="44"/>
      <c r="B110" s="138"/>
      <c r="C110" s="139"/>
      <c r="D110" s="140"/>
      <c r="E110" s="136"/>
      <c r="F110" s="102"/>
      <c r="G110" s="102"/>
      <c r="H110" s="102"/>
      <c r="I110" s="95"/>
      <c r="J110" s="10"/>
      <c r="K110" s="10"/>
    </row>
    <row r="111" spans="1:11" ht="14">
      <c r="A111" s="41"/>
      <c r="B111" s="42" t="s">
        <v>160</v>
      </c>
      <c r="C111" s="101"/>
      <c r="D111" s="42"/>
      <c r="E111" s="43"/>
      <c r="F111" s="112"/>
      <c r="G111" s="112"/>
      <c r="H111" s="112"/>
      <c r="I111" s="125"/>
      <c r="J111" s="10"/>
      <c r="K111" s="10"/>
    </row>
    <row r="112" spans="1:11" ht="14">
      <c r="A112" s="44" t="s">
        <v>429</v>
      </c>
      <c r="B112" s="138" t="s">
        <v>162</v>
      </c>
      <c r="C112" s="139"/>
      <c r="D112" s="140"/>
      <c r="E112" s="122"/>
      <c r="F112" s="107">
        <f t="shared" ref="F112:F119" si="22">E112*$F$6</f>
        <v>0</v>
      </c>
      <c r="G112" s="107">
        <f t="shared" ref="G112:G119" si="23">F112*$G$6</f>
        <v>0</v>
      </c>
      <c r="H112" s="107">
        <f t="shared" ref="H112:H117" si="24">F112*$H$6</f>
        <v>0</v>
      </c>
      <c r="I112" s="111">
        <f t="shared" ref="I112:I117" si="25">F112*$I$6</f>
        <v>0</v>
      </c>
      <c r="J112" s="10"/>
      <c r="K112" s="10"/>
    </row>
    <row r="113" spans="1:11" ht="14">
      <c r="A113" s="44" t="s">
        <v>430</v>
      </c>
      <c r="B113" s="138" t="s">
        <v>161</v>
      </c>
      <c r="C113" s="139"/>
      <c r="D113" s="140"/>
      <c r="E113" s="122"/>
      <c r="F113" s="107">
        <f t="shared" si="22"/>
        <v>0</v>
      </c>
      <c r="G113" s="107">
        <f t="shared" si="23"/>
        <v>0</v>
      </c>
      <c r="H113" s="107">
        <f t="shared" si="24"/>
        <v>0</v>
      </c>
      <c r="I113" s="111">
        <f t="shared" si="25"/>
        <v>0</v>
      </c>
      <c r="J113" s="10"/>
      <c r="K113" s="10"/>
    </row>
    <row r="114" spans="1:11" ht="14">
      <c r="A114" s="44" t="s">
        <v>431</v>
      </c>
      <c r="B114" s="138" t="s">
        <v>163</v>
      </c>
      <c r="C114" s="139"/>
      <c r="D114" s="140"/>
      <c r="E114" s="122"/>
      <c r="F114" s="107">
        <f t="shared" si="22"/>
        <v>0</v>
      </c>
      <c r="G114" s="107">
        <f t="shared" si="23"/>
        <v>0</v>
      </c>
      <c r="H114" s="107">
        <f t="shared" si="24"/>
        <v>0</v>
      </c>
      <c r="I114" s="111">
        <f t="shared" si="25"/>
        <v>0</v>
      </c>
      <c r="J114" s="10"/>
      <c r="K114" s="10"/>
    </row>
    <row r="115" spans="1:11" ht="14">
      <c r="A115" s="44" t="s">
        <v>432</v>
      </c>
      <c r="B115" s="138" t="s">
        <v>164</v>
      </c>
      <c r="C115" s="139"/>
      <c r="D115" s="140"/>
      <c r="E115" s="122"/>
      <c r="F115" s="107">
        <f t="shared" si="22"/>
        <v>0</v>
      </c>
      <c r="G115" s="107">
        <f t="shared" si="23"/>
        <v>0</v>
      </c>
      <c r="H115" s="107">
        <f t="shared" si="24"/>
        <v>0</v>
      </c>
      <c r="I115" s="111">
        <f t="shared" si="25"/>
        <v>0</v>
      </c>
      <c r="J115" s="10"/>
      <c r="K115" s="10"/>
    </row>
    <row r="116" spans="1:11" ht="14">
      <c r="A116" s="44" t="s">
        <v>433</v>
      </c>
      <c r="B116" s="138" t="s">
        <v>165</v>
      </c>
      <c r="C116" s="139"/>
      <c r="D116" s="140"/>
      <c r="E116" s="122"/>
      <c r="F116" s="107">
        <f t="shared" si="22"/>
        <v>0</v>
      </c>
      <c r="G116" s="107">
        <f t="shared" si="23"/>
        <v>0</v>
      </c>
      <c r="H116" s="107">
        <f t="shared" si="24"/>
        <v>0</v>
      </c>
      <c r="I116" s="111">
        <f t="shared" si="25"/>
        <v>0</v>
      </c>
      <c r="J116" s="10"/>
      <c r="K116" s="10"/>
    </row>
    <row r="117" spans="1:11" ht="14">
      <c r="A117" s="44" t="s">
        <v>434</v>
      </c>
      <c r="B117" s="138" t="s">
        <v>166</v>
      </c>
      <c r="C117" s="139"/>
      <c r="D117" s="140"/>
      <c r="E117" s="122"/>
      <c r="F117" s="107">
        <f t="shared" si="22"/>
        <v>0</v>
      </c>
      <c r="G117" s="107">
        <f t="shared" si="23"/>
        <v>0</v>
      </c>
      <c r="H117" s="107">
        <f t="shared" si="24"/>
        <v>0</v>
      </c>
      <c r="I117" s="111">
        <f t="shared" si="25"/>
        <v>0</v>
      </c>
      <c r="J117" s="10"/>
      <c r="K117" s="10"/>
    </row>
    <row r="118" spans="1:11" ht="14">
      <c r="A118" s="44" t="s">
        <v>435</v>
      </c>
      <c r="B118" s="138" t="s">
        <v>397</v>
      </c>
      <c r="C118" s="139"/>
      <c r="D118" s="140"/>
      <c r="E118" s="122"/>
      <c r="F118" s="107">
        <f>E118*$F$6</f>
        <v>0</v>
      </c>
      <c r="G118" s="107">
        <f>F118*$G$6</f>
        <v>0</v>
      </c>
      <c r="H118" s="107">
        <f>F118*$H$6</f>
        <v>0</v>
      </c>
      <c r="I118" s="111">
        <f>F118*$I$6</f>
        <v>0</v>
      </c>
      <c r="J118" s="10"/>
      <c r="K118" s="10"/>
    </row>
    <row r="119" spans="1:11" ht="14">
      <c r="A119" s="44" t="s">
        <v>197</v>
      </c>
      <c r="B119" s="138" t="s">
        <v>392</v>
      </c>
      <c r="C119" s="139"/>
      <c r="D119" s="140"/>
      <c r="E119" s="122"/>
      <c r="F119" s="107">
        <f t="shared" si="22"/>
        <v>0</v>
      </c>
      <c r="G119" s="107">
        <f t="shared" si="23"/>
        <v>0</v>
      </c>
      <c r="H119" s="107">
        <f>F119*$H$6</f>
        <v>0</v>
      </c>
      <c r="I119" s="111">
        <f>F119*$I$6</f>
        <v>0</v>
      </c>
      <c r="J119" s="10"/>
      <c r="K119" s="10"/>
    </row>
    <row r="120" spans="1:11" ht="14">
      <c r="A120" s="44" t="s">
        <v>378</v>
      </c>
      <c r="B120" s="138" t="s">
        <v>230</v>
      </c>
      <c r="C120" s="139"/>
      <c r="D120" s="140"/>
      <c r="E120" s="122"/>
      <c r="F120" s="107">
        <f>E120*$F$6</f>
        <v>0</v>
      </c>
      <c r="G120" s="107">
        <f>F120*$G$6</f>
        <v>0</v>
      </c>
      <c r="H120" s="107">
        <f>F120*$H$6</f>
        <v>0</v>
      </c>
      <c r="I120" s="111">
        <f>F120*$I$6</f>
        <v>0</v>
      </c>
      <c r="J120" s="10"/>
      <c r="K120" s="10"/>
    </row>
    <row r="121" spans="1:11" ht="14">
      <c r="A121" s="44"/>
      <c r="B121" s="138"/>
      <c r="C121" s="139"/>
      <c r="D121" s="140"/>
      <c r="E121" s="136"/>
      <c r="F121" s="102"/>
      <c r="G121" s="102"/>
      <c r="H121" s="102"/>
      <c r="I121" s="95"/>
      <c r="J121" s="10"/>
      <c r="K121" s="10"/>
    </row>
    <row r="122" spans="1:11" ht="14">
      <c r="A122" s="44"/>
      <c r="B122" s="138"/>
      <c r="C122" s="139"/>
      <c r="D122" s="140"/>
      <c r="E122" s="136"/>
      <c r="F122" s="102"/>
      <c r="G122" s="102"/>
      <c r="H122" s="102"/>
      <c r="I122" s="95"/>
      <c r="J122" s="10"/>
      <c r="K122" s="10"/>
    </row>
    <row r="123" spans="1:11" ht="14">
      <c r="A123" s="41"/>
      <c r="B123" s="42" t="s">
        <v>167</v>
      </c>
      <c r="C123" s="101"/>
      <c r="D123" s="42"/>
      <c r="E123" s="43"/>
      <c r="F123" s="112"/>
      <c r="G123" s="112"/>
      <c r="H123" s="112"/>
      <c r="I123" s="125"/>
      <c r="J123" s="10"/>
      <c r="K123" s="10"/>
    </row>
    <row r="124" spans="1:11" ht="14">
      <c r="A124" s="44" t="s">
        <v>222</v>
      </c>
      <c r="B124" s="138" t="s">
        <v>168</v>
      </c>
      <c r="C124" s="139"/>
      <c r="D124" s="140"/>
      <c r="E124" s="122"/>
      <c r="F124" s="107">
        <f>E124*$F$6</f>
        <v>0</v>
      </c>
      <c r="G124" s="107">
        <f>F124*$G$6</f>
        <v>0</v>
      </c>
      <c r="H124" s="107">
        <f>F124*$H$6</f>
        <v>0</v>
      </c>
      <c r="I124" s="111">
        <f>F124*$I$6</f>
        <v>0</v>
      </c>
      <c r="J124" s="10"/>
      <c r="K124" s="10"/>
    </row>
    <row r="125" spans="1:11" ht="14">
      <c r="A125" s="44" t="s">
        <v>221</v>
      </c>
      <c r="B125" s="138" t="s">
        <v>169</v>
      </c>
      <c r="C125" s="139"/>
      <c r="D125" s="140"/>
      <c r="E125" s="122"/>
      <c r="F125" s="107">
        <f>E125*$F$6</f>
        <v>0</v>
      </c>
      <c r="G125" s="107">
        <f>F125*$G$6</f>
        <v>0</v>
      </c>
      <c r="H125" s="107">
        <f>F125*$H$6</f>
        <v>0</v>
      </c>
      <c r="I125" s="111">
        <f>F125*$I$6</f>
        <v>0</v>
      </c>
      <c r="J125" s="10"/>
      <c r="K125" s="10"/>
    </row>
    <row r="126" spans="1:11" ht="14">
      <c r="A126" s="44" t="s">
        <v>379</v>
      </c>
      <c r="B126" s="138" t="s">
        <v>174</v>
      </c>
      <c r="C126" s="139"/>
      <c r="D126" s="140"/>
      <c r="E126" s="122"/>
      <c r="F126" s="107">
        <f>E126*$F$6</f>
        <v>0</v>
      </c>
      <c r="G126" s="107">
        <f>F126*$G$6</f>
        <v>0</v>
      </c>
      <c r="H126" s="107">
        <f>F126*$H$6</f>
        <v>0</v>
      </c>
      <c r="I126" s="111">
        <f>F126*$I$6</f>
        <v>0</v>
      </c>
      <c r="J126" s="10"/>
      <c r="K126" s="10"/>
    </row>
    <row r="127" spans="1:11" ht="14">
      <c r="A127" s="44" t="s">
        <v>380</v>
      </c>
      <c r="B127" s="138" t="s">
        <v>173</v>
      </c>
      <c r="C127" s="139"/>
      <c r="D127" s="140"/>
      <c r="E127" s="122"/>
      <c r="F127" s="107">
        <f>E127*$F$6</f>
        <v>0</v>
      </c>
      <c r="G127" s="107">
        <f>F127*$G$6</f>
        <v>0</v>
      </c>
      <c r="H127" s="107">
        <f>F127*$H$6</f>
        <v>0</v>
      </c>
      <c r="I127" s="111">
        <f>F127*$I$6</f>
        <v>0</v>
      </c>
      <c r="J127" s="10"/>
      <c r="K127" s="10"/>
    </row>
    <row r="128" spans="1:11" ht="14">
      <c r="A128" s="44" t="s">
        <v>381</v>
      </c>
      <c r="B128" s="138" t="s">
        <v>396</v>
      </c>
      <c r="C128" s="139"/>
      <c r="D128" s="140"/>
      <c r="E128" s="122"/>
      <c r="F128" s="107">
        <f>E128*$F$6</f>
        <v>0</v>
      </c>
      <c r="G128" s="107">
        <f>F128*$G$6</f>
        <v>0</v>
      </c>
      <c r="H128" s="107">
        <f>F128*$H$6</f>
        <v>0</v>
      </c>
      <c r="I128" s="111">
        <f>F128*$I$6</f>
        <v>0</v>
      </c>
      <c r="J128" s="10"/>
      <c r="K128" s="10"/>
    </row>
    <row r="129" spans="1:11" ht="14">
      <c r="A129" s="44"/>
      <c r="B129" s="138"/>
      <c r="C129" s="139"/>
      <c r="D129" s="140"/>
      <c r="E129" s="136"/>
      <c r="F129" s="102"/>
      <c r="G129" s="102"/>
      <c r="H129" s="102"/>
      <c r="I129" s="95"/>
      <c r="J129" s="10"/>
      <c r="K129" s="10"/>
    </row>
    <row r="130" spans="1:11" ht="14">
      <c r="A130" s="41"/>
      <c r="B130" s="42" t="s">
        <v>170</v>
      </c>
      <c r="C130" s="101"/>
      <c r="D130" s="42"/>
      <c r="E130" s="43"/>
      <c r="F130" s="112"/>
      <c r="G130" s="112"/>
      <c r="H130" s="112"/>
      <c r="I130" s="125"/>
      <c r="J130" s="10"/>
      <c r="K130" s="10"/>
    </row>
    <row r="131" spans="1:11" ht="14">
      <c r="A131" s="44" t="s">
        <v>382</v>
      </c>
      <c r="B131" s="138" t="s">
        <v>171</v>
      </c>
      <c r="C131" s="139"/>
      <c r="D131" s="140"/>
      <c r="E131" s="122"/>
      <c r="F131" s="107">
        <f>E131*$F$6</f>
        <v>0</v>
      </c>
      <c r="G131" s="107">
        <f>F131*$G$6</f>
        <v>0</v>
      </c>
      <c r="H131" s="107">
        <f>F131*$H$6</f>
        <v>0</v>
      </c>
      <c r="I131" s="111">
        <f>F131*$I$6</f>
        <v>0</v>
      </c>
      <c r="J131" s="10"/>
      <c r="K131" s="10"/>
    </row>
    <row r="132" spans="1:11" ht="14">
      <c r="A132" s="44" t="s">
        <v>202</v>
      </c>
      <c r="B132" s="138" t="s">
        <v>172</v>
      </c>
      <c r="C132" s="139"/>
      <c r="D132" s="140"/>
      <c r="E132" s="122"/>
      <c r="F132" s="107">
        <f>E132*$F$6</f>
        <v>0</v>
      </c>
      <c r="G132" s="107">
        <f>F132*$G$6</f>
        <v>0</v>
      </c>
      <c r="H132" s="107">
        <f>F132*$H$6</f>
        <v>0</v>
      </c>
      <c r="I132" s="111">
        <f>F132*$I$6</f>
        <v>0</v>
      </c>
      <c r="J132" s="10"/>
      <c r="K132" s="10"/>
    </row>
    <row r="133" spans="1:11" ht="14">
      <c r="A133" s="44" t="s">
        <v>383</v>
      </c>
      <c r="B133" s="138" t="s">
        <v>336</v>
      </c>
      <c r="C133" s="139"/>
      <c r="D133" s="140"/>
      <c r="E133" s="122"/>
      <c r="F133" s="107">
        <f>E133*$F$6</f>
        <v>0</v>
      </c>
      <c r="G133" s="107">
        <f>F133*$G$6</f>
        <v>0</v>
      </c>
      <c r="H133" s="107">
        <f>F133*$H$6</f>
        <v>0</v>
      </c>
      <c r="I133" s="111">
        <f>F133*$I$6</f>
        <v>0</v>
      </c>
      <c r="J133" s="10"/>
      <c r="K133" s="10"/>
    </row>
    <row r="134" spans="1:11" ht="14">
      <c r="A134" s="44" t="s">
        <v>208</v>
      </c>
      <c r="B134" s="138" t="s">
        <v>337</v>
      </c>
      <c r="C134" s="139"/>
      <c r="D134" s="140"/>
      <c r="E134" s="122"/>
      <c r="F134" s="107">
        <f>E134*$F$6</f>
        <v>0</v>
      </c>
      <c r="G134" s="107">
        <f>F134*$G$6</f>
        <v>0</v>
      </c>
      <c r="H134" s="107">
        <f>F134*$H$6</f>
        <v>0</v>
      </c>
      <c r="I134" s="111">
        <f>F134*$I$6</f>
        <v>0</v>
      </c>
      <c r="J134" s="10"/>
      <c r="K134" s="10"/>
    </row>
    <row r="135" spans="1:11" ht="14">
      <c r="A135" s="44"/>
      <c r="B135" s="138"/>
      <c r="C135" s="139"/>
      <c r="D135" s="140"/>
      <c r="E135" s="136"/>
      <c r="F135" s="102"/>
      <c r="G135" s="102"/>
      <c r="H135" s="102"/>
      <c r="I135" s="95"/>
      <c r="J135" s="10"/>
      <c r="K135" s="10"/>
    </row>
    <row r="136" spans="1:11" ht="14">
      <c r="A136" s="44"/>
      <c r="B136" s="138"/>
      <c r="C136" s="139"/>
      <c r="D136" s="140"/>
      <c r="E136" s="136"/>
      <c r="F136" s="102"/>
      <c r="G136" s="102"/>
      <c r="H136" s="102"/>
      <c r="I136" s="95"/>
      <c r="J136" s="10"/>
      <c r="K136" s="10"/>
    </row>
    <row r="137" spans="1:11" ht="14">
      <c r="A137" s="41"/>
      <c r="B137" s="42" t="s">
        <v>21</v>
      </c>
      <c r="C137" s="101"/>
      <c r="D137" s="42"/>
      <c r="E137" s="43"/>
      <c r="F137" s="112"/>
      <c r="G137" s="112"/>
      <c r="H137" s="112"/>
      <c r="I137" s="88"/>
    </row>
    <row r="138" spans="1:11" ht="31.5" customHeight="1">
      <c r="A138" s="1"/>
      <c r="B138" s="296" t="s">
        <v>428</v>
      </c>
      <c r="C138" s="296"/>
      <c r="D138" s="296"/>
      <c r="E138" s="296"/>
      <c r="F138" s="297"/>
      <c r="G138" s="263"/>
      <c r="H138" s="263"/>
      <c r="I138" s="264"/>
    </row>
    <row r="139" spans="1:11" ht="14">
      <c r="A139" s="258" t="s">
        <v>384</v>
      </c>
      <c r="B139" s="259" t="s">
        <v>395</v>
      </c>
      <c r="C139" s="260"/>
      <c r="D139" s="261"/>
      <c r="E139" s="262"/>
      <c r="F139" s="107">
        <f>E139*$F$6</f>
        <v>0</v>
      </c>
      <c r="G139" s="263"/>
      <c r="H139" s="263"/>
      <c r="I139" s="264"/>
    </row>
    <row r="140" spans="1:11" ht="14.5" thickBot="1">
      <c r="A140" s="248"/>
      <c r="B140" s="249"/>
      <c r="C140" s="250"/>
      <c r="D140" s="251"/>
      <c r="E140" s="252"/>
      <c r="F140" s="253"/>
      <c r="G140" s="253"/>
      <c r="H140" s="253"/>
      <c r="I140" s="254"/>
    </row>
    <row r="155" spans="1:14">
      <c r="A155" s="1"/>
      <c r="E155" s="1"/>
      <c r="F155" s="1"/>
      <c r="G155" s="1"/>
      <c r="H155" s="1"/>
      <c r="I155" s="1"/>
      <c r="J155" s="1"/>
      <c r="K155" s="1"/>
      <c r="N155" s="11"/>
    </row>
    <row r="225" spans="2:14" s="2" customFormat="1" ht="24.75" customHeight="1">
      <c r="B225" s="1"/>
      <c r="C225" s="1"/>
      <c r="D225" s="1"/>
      <c r="E225" s="3"/>
      <c r="F225" s="3"/>
      <c r="G225" s="3"/>
      <c r="H225" s="3"/>
      <c r="I225" s="9"/>
      <c r="J225" s="7"/>
      <c r="K225" s="7"/>
      <c r="L225" s="1"/>
      <c r="M225" s="1"/>
      <c r="N225" s="1"/>
    </row>
    <row r="260" spans="2:14" s="2" customFormat="1" ht="12.75" customHeight="1">
      <c r="B260" s="1"/>
      <c r="C260" s="1"/>
      <c r="D260" s="1"/>
      <c r="E260" s="3"/>
      <c r="F260" s="3"/>
      <c r="G260" s="3"/>
      <c r="H260" s="3"/>
      <c r="I260" s="9"/>
      <c r="J260" s="7"/>
      <c r="K260" s="7"/>
      <c r="L260" s="1"/>
      <c r="M260" s="1"/>
      <c r="N260" s="1"/>
    </row>
    <row r="266" spans="2:14" s="2" customFormat="1" ht="13.5" customHeight="1">
      <c r="B266" s="1"/>
      <c r="C266" s="1"/>
      <c r="D266" s="1"/>
      <c r="E266" s="3"/>
      <c r="F266" s="3"/>
      <c r="G266" s="3"/>
      <c r="H266" s="3"/>
      <c r="I266" s="9"/>
      <c r="J266" s="7"/>
      <c r="K266" s="7"/>
      <c r="L266" s="1"/>
      <c r="M266" s="1"/>
      <c r="N266" s="1"/>
    </row>
  </sheetData>
  <sheetProtection insertRows="0" selectLockedCells="1"/>
  <mergeCells count="6">
    <mergeCell ref="B138:F138"/>
    <mergeCell ref="A4:B4"/>
    <mergeCell ref="A1:I1"/>
    <mergeCell ref="A2:I2"/>
    <mergeCell ref="C4:I4"/>
    <mergeCell ref="A3:I3"/>
  </mergeCells>
  <pageMargins left="0.25" right="0.25" top="0.75" bottom="0.75" header="0.3" footer="0.3"/>
  <pageSetup paperSize="9" scale="36"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08"/>
  <sheetViews>
    <sheetView zoomScale="85" zoomScaleNormal="100" zoomScaleSheetLayoutView="130" workbookViewId="0">
      <pane xSplit="1" ySplit="6" topLeftCell="B7" activePane="bottomRight" state="frozen"/>
      <selection pane="topRight" activeCell="B1" sqref="B1"/>
      <selection pane="bottomLeft" activeCell="A7" sqref="A7"/>
      <selection pane="bottomRight" activeCell="F5" sqref="F5"/>
    </sheetView>
  </sheetViews>
  <sheetFormatPr baseColWidth="10" defaultColWidth="11.453125" defaultRowHeight="11.5"/>
  <cols>
    <col min="1" max="1" width="6" style="2" customWidth="1"/>
    <col min="2" max="2" width="32.1796875" style="1" bestFit="1" customWidth="1"/>
    <col min="3" max="3" width="16.1796875" style="1" customWidth="1"/>
    <col min="4" max="4" width="23.453125" style="1" bestFit="1" customWidth="1"/>
    <col min="5" max="5" width="24.81640625" style="3" bestFit="1" customWidth="1"/>
    <col min="6" max="6" width="20.453125" style="3" bestFit="1" customWidth="1"/>
    <col min="7" max="7" width="22" style="9" bestFit="1" customWidth="1"/>
    <col min="8" max="8" width="22.453125" style="7" bestFit="1" customWidth="1"/>
    <col min="9" max="9" width="22.453125" style="7" customWidth="1"/>
    <col min="10" max="10" width="22.453125" style="7" bestFit="1" customWidth="1"/>
    <col min="11" max="16384" width="11.453125" style="1"/>
  </cols>
  <sheetData>
    <row r="1" spans="1:12" ht="23.25" customHeight="1">
      <c r="A1" s="313" t="s">
        <v>462</v>
      </c>
      <c r="B1" s="314"/>
      <c r="C1" s="314"/>
      <c r="D1" s="314"/>
      <c r="E1" s="314"/>
      <c r="F1" s="314"/>
      <c r="G1" s="314"/>
      <c r="H1" s="314"/>
      <c r="I1" s="314"/>
      <c r="J1" s="315"/>
      <c r="K1" s="35"/>
      <c r="L1" s="35"/>
    </row>
    <row r="2" spans="1:12" ht="59" customHeight="1">
      <c r="A2" s="316" t="s">
        <v>459</v>
      </c>
      <c r="B2" s="317"/>
      <c r="C2" s="317"/>
      <c r="D2" s="317"/>
      <c r="E2" s="317"/>
      <c r="F2" s="317"/>
      <c r="G2" s="317"/>
      <c r="H2" s="317"/>
      <c r="I2" s="317"/>
      <c r="J2" s="318"/>
      <c r="K2" s="35"/>
      <c r="L2" s="35"/>
    </row>
    <row r="3" spans="1:12" ht="20" customHeight="1">
      <c r="A3" s="319"/>
      <c r="B3" s="319"/>
      <c r="C3" s="319"/>
      <c r="D3" s="319"/>
      <c r="E3" s="319"/>
      <c r="F3" s="319"/>
      <c r="G3" s="319"/>
      <c r="H3" s="319"/>
      <c r="I3" s="320"/>
      <c r="J3" s="321"/>
      <c r="K3" s="35"/>
      <c r="L3" s="35"/>
    </row>
    <row r="4" spans="1:12" ht="20.25" customHeight="1">
      <c r="A4" s="311" t="s">
        <v>1</v>
      </c>
      <c r="B4" s="312"/>
      <c r="C4" s="322"/>
      <c r="D4" s="322"/>
      <c r="E4" s="322"/>
      <c r="F4" s="322"/>
      <c r="G4" s="322"/>
      <c r="H4" s="322"/>
      <c r="I4" s="322"/>
      <c r="J4" s="323"/>
      <c r="K4" s="35"/>
      <c r="L4" s="35"/>
    </row>
    <row r="5" spans="1:12" ht="38.25" customHeight="1" thickBot="1">
      <c r="A5" s="36" t="s">
        <v>0</v>
      </c>
      <c r="B5" s="37" t="s">
        <v>14</v>
      </c>
      <c r="C5" s="37" t="s">
        <v>95</v>
      </c>
      <c r="D5" s="37" t="s">
        <v>417</v>
      </c>
      <c r="E5" s="38" t="s">
        <v>96</v>
      </c>
      <c r="F5" s="38" t="s">
        <v>389</v>
      </c>
      <c r="G5" s="37" t="s">
        <v>102</v>
      </c>
      <c r="H5" s="276" t="s">
        <v>416</v>
      </c>
      <c r="I5" s="276" t="s">
        <v>418</v>
      </c>
      <c r="J5" s="275" t="s">
        <v>98</v>
      </c>
      <c r="K5" s="35"/>
    </row>
    <row r="6" spans="1:12" ht="14">
      <c r="A6" s="39"/>
      <c r="B6" s="40"/>
      <c r="C6" s="40"/>
      <c r="D6" s="103">
        <v>8</v>
      </c>
      <c r="E6" s="104">
        <v>1.2</v>
      </c>
      <c r="F6" s="119"/>
      <c r="G6" s="103">
        <v>1.2</v>
      </c>
      <c r="H6" s="277"/>
      <c r="I6" s="284">
        <v>8</v>
      </c>
      <c r="J6" s="283">
        <v>1.2</v>
      </c>
      <c r="K6" s="35"/>
    </row>
    <row r="7" spans="1:12" ht="14">
      <c r="A7" s="76"/>
      <c r="B7" s="77" t="s">
        <v>94</v>
      </c>
      <c r="C7" s="77"/>
      <c r="D7" s="78"/>
      <c r="E7" s="79"/>
      <c r="F7" s="80"/>
      <c r="G7" s="77"/>
      <c r="H7" s="278"/>
      <c r="I7" s="278"/>
      <c r="J7" s="81"/>
      <c r="K7" s="35"/>
    </row>
    <row r="8" spans="1:12" ht="14">
      <c r="A8" s="44" t="s">
        <v>8</v>
      </c>
      <c r="B8" s="54" t="s">
        <v>2</v>
      </c>
      <c r="C8" s="118"/>
      <c r="D8" s="108">
        <f t="shared" ref="D8:D13" si="0">C8*$D$6</f>
        <v>0</v>
      </c>
      <c r="E8" s="107">
        <f t="shared" ref="E8:E13" si="1">D8*$E$6</f>
        <v>0</v>
      </c>
      <c r="F8" s="120">
        <f t="shared" ref="F8:F13" si="2">C8*$F$6</f>
        <v>0</v>
      </c>
      <c r="G8" s="107">
        <f t="shared" ref="G8:G13" si="3">F8*$G$6</f>
        <v>0</v>
      </c>
      <c r="H8" s="279">
        <f t="shared" ref="H8:H13" si="4">C8*$H$6</f>
        <v>0</v>
      </c>
      <c r="I8" s="279">
        <f t="shared" ref="I8:I13" si="5">H8*$I$6</f>
        <v>0</v>
      </c>
      <c r="J8" s="110">
        <f t="shared" ref="J8:J13" si="6">I8*$J$6</f>
        <v>0</v>
      </c>
      <c r="K8" s="35"/>
    </row>
    <row r="9" spans="1:12" ht="14">
      <c r="A9" s="44" t="s">
        <v>9</v>
      </c>
      <c r="B9" s="54" t="s">
        <v>3</v>
      </c>
      <c r="C9" s="118"/>
      <c r="D9" s="108">
        <f t="shared" si="0"/>
        <v>0</v>
      </c>
      <c r="E9" s="107">
        <f t="shared" si="1"/>
        <v>0</v>
      </c>
      <c r="F9" s="120">
        <f t="shared" si="2"/>
        <v>0</v>
      </c>
      <c r="G9" s="107">
        <f t="shared" si="3"/>
        <v>0</v>
      </c>
      <c r="H9" s="279">
        <f t="shared" si="4"/>
        <v>0</v>
      </c>
      <c r="I9" s="279">
        <f t="shared" si="5"/>
        <v>0</v>
      </c>
      <c r="J9" s="110">
        <f t="shared" si="6"/>
        <v>0</v>
      </c>
      <c r="K9" s="35"/>
    </row>
    <row r="10" spans="1:12" ht="14">
      <c r="A10" s="44" t="s">
        <v>10</v>
      </c>
      <c r="B10" s="54" t="s">
        <v>4</v>
      </c>
      <c r="C10" s="118"/>
      <c r="D10" s="108">
        <f t="shared" si="0"/>
        <v>0</v>
      </c>
      <c r="E10" s="107">
        <f t="shared" si="1"/>
        <v>0</v>
      </c>
      <c r="F10" s="120">
        <f t="shared" si="2"/>
        <v>0</v>
      </c>
      <c r="G10" s="107">
        <f t="shared" si="3"/>
        <v>0</v>
      </c>
      <c r="H10" s="279">
        <f t="shared" si="4"/>
        <v>0</v>
      </c>
      <c r="I10" s="279">
        <f t="shared" si="5"/>
        <v>0</v>
      </c>
      <c r="J10" s="110">
        <f t="shared" si="6"/>
        <v>0</v>
      </c>
      <c r="K10" s="35"/>
    </row>
    <row r="11" spans="1:12" ht="14">
      <c r="A11" s="44" t="s">
        <v>11</v>
      </c>
      <c r="B11" s="49" t="s">
        <v>5</v>
      </c>
      <c r="C11" s="118"/>
      <c r="D11" s="108">
        <f t="shared" si="0"/>
        <v>0</v>
      </c>
      <c r="E11" s="107">
        <f t="shared" si="1"/>
        <v>0</v>
      </c>
      <c r="F11" s="120">
        <f t="shared" si="2"/>
        <v>0</v>
      </c>
      <c r="G11" s="107">
        <f t="shared" si="3"/>
        <v>0</v>
      </c>
      <c r="H11" s="279">
        <f t="shared" si="4"/>
        <v>0</v>
      </c>
      <c r="I11" s="279">
        <f t="shared" si="5"/>
        <v>0</v>
      </c>
      <c r="J11" s="110">
        <f t="shared" si="6"/>
        <v>0</v>
      </c>
      <c r="K11" s="35"/>
    </row>
    <row r="12" spans="1:12" ht="14">
      <c r="A12" s="44" t="s">
        <v>12</v>
      </c>
      <c r="B12" s="35" t="s">
        <v>6</v>
      </c>
      <c r="C12" s="118"/>
      <c r="D12" s="108">
        <f t="shared" si="0"/>
        <v>0</v>
      </c>
      <c r="E12" s="107">
        <f t="shared" si="1"/>
        <v>0</v>
      </c>
      <c r="F12" s="120">
        <f t="shared" si="2"/>
        <v>0</v>
      </c>
      <c r="G12" s="107">
        <f t="shared" si="3"/>
        <v>0</v>
      </c>
      <c r="H12" s="279">
        <f t="shared" si="4"/>
        <v>0</v>
      </c>
      <c r="I12" s="279">
        <f t="shared" si="5"/>
        <v>0</v>
      </c>
      <c r="J12" s="110">
        <f t="shared" si="6"/>
        <v>0</v>
      </c>
      <c r="K12" s="35"/>
    </row>
    <row r="13" spans="1:12" ht="14">
      <c r="A13" s="44" t="s">
        <v>13</v>
      </c>
      <c r="B13" s="49" t="s">
        <v>7</v>
      </c>
      <c r="C13" s="118"/>
      <c r="D13" s="108">
        <f t="shared" si="0"/>
        <v>0</v>
      </c>
      <c r="E13" s="107">
        <f t="shared" si="1"/>
        <v>0</v>
      </c>
      <c r="F13" s="120">
        <f t="shared" si="2"/>
        <v>0</v>
      </c>
      <c r="G13" s="107">
        <f t="shared" si="3"/>
        <v>0</v>
      </c>
      <c r="H13" s="279">
        <f t="shared" si="4"/>
        <v>0</v>
      </c>
      <c r="I13" s="279">
        <f t="shared" si="5"/>
        <v>0</v>
      </c>
      <c r="J13" s="110">
        <f t="shared" si="6"/>
        <v>0</v>
      </c>
      <c r="K13" s="35"/>
    </row>
    <row r="14" spans="1:12" ht="14">
      <c r="A14" s="44"/>
      <c r="B14" s="50"/>
      <c r="C14" s="50"/>
      <c r="D14" s="51"/>
      <c r="E14" s="52"/>
      <c r="F14" s="52"/>
      <c r="G14" s="50"/>
      <c r="H14" s="280"/>
      <c r="I14" s="280"/>
      <c r="J14" s="48"/>
      <c r="K14" s="35"/>
    </row>
    <row r="15" spans="1:12" ht="14">
      <c r="A15" s="76"/>
      <c r="B15" s="77" t="s">
        <v>15</v>
      </c>
      <c r="C15" s="77"/>
      <c r="D15" s="78"/>
      <c r="E15" s="79"/>
      <c r="F15" s="80"/>
      <c r="G15" s="77"/>
      <c r="H15" s="278"/>
      <c r="I15" s="278"/>
      <c r="J15" s="81"/>
      <c r="K15" s="35"/>
    </row>
    <row r="16" spans="1:12" ht="14">
      <c r="A16" s="53" t="s">
        <v>17</v>
      </c>
      <c r="B16" s="54" t="s">
        <v>16</v>
      </c>
      <c r="C16" s="118"/>
      <c r="D16" s="109">
        <f>C16*$D$6</f>
        <v>0</v>
      </c>
      <c r="E16" s="107">
        <f>D16*$E$6</f>
        <v>0</v>
      </c>
      <c r="F16" s="120">
        <f>C16*$F$6</f>
        <v>0</v>
      </c>
      <c r="G16" s="107">
        <f>F16*$G$6</f>
        <v>0</v>
      </c>
      <c r="H16" s="279">
        <f>C16*$H$6</f>
        <v>0</v>
      </c>
      <c r="I16" s="279">
        <f>H16*$I$6</f>
        <v>0</v>
      </c>
      <c r="J16" s="110">
        <f>I16*$J$6</f>
        <v>0</v>
      </c>
      <c r="K16" s="35"/>
    </row>
    <row r="17" spans="1:12" ht="14">
      <c r="A17" s="53"/>
      <c r="B17" s="54"/>
      <c r="C17" s="45"/>
      <c r="D17" s="46"/>
      <c r="E17" s="47"/>
      <c r="F17" s="47"/>
      <c r="G17" s="49"/>
      <c r="H17" s="280"/>
      <c r="I17" s="280"/>
      <c r="J17" s="48"/>
      <c r="K17" s="35"/>
    </row>
    <row r="18" spans="1:12" ht="14">
      <c r="A18" s="76"/>
      <c r="B18" s="77" t="s">
        <v>91</v>
      </c>
      <c r="C18" s="77"/>
      <c r="D18" s="78"/>
      <c r="E18" s="79"/>
      <c r="F18" s="80"/>
      <c r="G18" s="77"/>
      <c r="H18" s="278"/>
      <c r="I18" s="278"/>
      <c r="J18" s="81"/>
      <c r="K18" s="35"/>
    </row>
    <row r="19" spans="1:12" ht="14">
      <c r="A19" s="53" t="s">
        <v>18</v>
      </c>
      <c r="B19" s="55" t="s">
        <v>92</v>
      </c>
      <c r="C19" s="118"/>
      <c r="D19" s="109">
        <f>C19*$D$6</f>
        <v>0</v>
      </c>
      <c r="E19" s="107">
        <f>D19*$E$6</f>
        <v>0</v>
      </c>
      <c r="F19" s="120">
        <f>C19*$F$6</f>
        <v>0</v>
      </c>
      <c r="G19" s="107">
        <f>F19*$G$6</f>
        <v>0</v>
      </c>
      <c r="H19" s="279">
        <f>C19*$H$6</f>
        <v>0</v>
      </c>
      <c r="I19" s="279">
        <f>H19*$I$6</f>
        <v>0</v>
      </c>
      <c r="J19" s="110">
        <f>I19*$J$6</f>
        <v>0</v>
      </c>
      <c r="K19" s="35"/>
    </row>
    <row r="20" spans="1:12" ht="14">
      <c r="A20" s="53" t="s">
        <v>20</v>
      </c>
      <c r="B20" s="55" t="s">
        <v>93</v>
      </c>
      <c r="C20" s="118"/>
      <c r="D20" s="109">
        <f>C20*$D$6</f>
        <v>0</v>
      </c>
      <c r="E20" s="107">
        <f>D20*$E$6</f>
        <v>0</v>
      </c>
      <c r="F20" s="120">
        <f>C20*$F$6</f>
        <v>0</v>
      </c>
      <c r="G20" s="107">
        <f>F20*$G$6</f>
        <v>0</v>
      </c>
      <c r="H20" s="279">
        <f>C20*$H$6</f>
        <v>0</v>
      </c>
      <c r="I20" s="279">
        <f>H20*$I$6</f>
        <v>0</v>
      </c>
      <c r="J20" s="110">
        <f>I20*$J$6</f>
        <v>0</v>
      </c>
      <c r="K20" s="35"/>
    </row>
    <row r="21" spans="1:12" ht="14">
      <c r="A21" s="53"/>
      <c r="B21" s="55"/>
      <c r="C21" s="45"/>
      <c r="D21" s="56"/>
      <c r="E21" s="47"/>
      <c r="F21" s="47"/>
      <c r="G21" s="49"/>
      <c r="H21" s="280"/>
      <c r="I21" s="280"/>
      <c r="J21" s="48"/>
      <c r="K21" s="35"/>
    </row>
    <row r="22" spans="1:12" ht="14">
      <c r="A22" s="76"/>
      <c r="B22" s="77" t="s">
        <v>21</v>
      </c>
      <c r="C22" s="77"/>
      <c r="D22" s="285" t="s">
        <v>97</v>
      </c>
      <c r="E22" s="106" t="s">
        <v>97</v>
      </c>
      <c r="F22" s="106"/>
      <c r="G22" s="77"/>
      <c r="H22" s="281"/>
      <c r="I22" s="286" t="s">
        <v>97</v>
      </c>
      <c r="J22" s="282" t="s">
        <v>97</v>
      </c>
      <c r="K22" s="35"/>
    </row>
    <row r="23" spans="1:12" ht="14">
      <c r="A23" s="35" t="s">
        <v>436</v>
      </c>
      <c r="B23" s="50" t="s">
        <v>22</v>
      </c>
      <c r="C23" s="118"/>
      <c r="D23" s="109">
        <f>C23*4</f>
        <v>0</v>
      </c>
      <c r="E23" s="107">
        <f>D23*$E$6</f>
        <v>0</v>
      </c>
      <c r="F23" s="120">
        <f>C23*$F$6</f>
        <v>0</v>
      </c>
      <c r="G23" s="107">
        <f>F23*$G$6</f>
        <v>0</v>
      </c>
      <c r="H23" s="279">
        <f>C23*$H$6</f>
        <v>0</v>
      </c>
      <c r="I23" s="279">
        <f>H23*4</f>
        <v>0</v>
      </c>
      <c r="J23" s="110">
        <f>I23*$J$6</f>
        <v>0</v>
      </c>
      <c r="K23" s="35"/>
    </row>
    <row r="24" spans="1:12" ht="14.5" thickBot="1">
      <c r="A24" s="287"/>
      <c r="B24" s="288"/>
      <c r="C24" s="289"/>
      <c r="D24" s="290"/>
      <c r="E24" s="291"/>
      <c r="F24" s="291"/>
      <c r="G24" s="292"/>
      <c r="H24" s="293"/>
      <c r="I24" s="293"/>
      <c r="J24" s="294"/>
      <c r="K24" s="35"/>
    </row>
    <row r="25" spans="1:12" ht="14">
      <c r="A25" s="57"/>
      <c r="B25" s="58"/>
      <c r="C25" s="58"/>
      <c r="D25" s="58"/>
      <c r="E25" s="59"/>
      <c r="F25" s="59"/>
      <c r="G25" s="60"/>
      <c r="H25" s="61"/>
      <c r="I25" s="61"/>
      <c r="J25" s="61"/>
      <c r="K25" s="35"/>
      <c r="L25" s="35"/>
    </row>
    <row r="26" spans="1:12" ht="14">
      <c r="A26" s="62"/>
      <c r="B26" s="62"/>
      <c r="C26" s="62"/>
      <c r="D26" s="62"/>
      <c r="E26" s="62"/>
      <c r="F26" s="62"/>
      <c r="G26" s="62"/>
      <c r="H26" s="62"/>
      <c r="I26" s="62"/>
      <c r="J26" s="62"/>
      <c r="K26" s="35"/>
      <c r="L26" s="35"/>
    </row>
    <row r="27" spans="1:12" ht="14">
      <c r="A27" s="63"/>
      <c r="B27" s="64"/>
      <c r="C27" s="65"/>
      <c r="D27" s="65"/>
      <c r="E27" s="66"/>
      <c r="F27" s="66"/>
      <c r="G27" s="67"/>
      <c r="H27" s="68"/>
      <c r="I27" s="68"/>
      <c r="J27" s="61"/>
      <c r="K27" s="35"/>
      <c r="L27" s="35"/>
    </row>
    <row r="28" spans="1:12" ht="14">
      <c r="A28" s="63"/>
      <c r="B28" s="64"/>
      <c r="C28" s="65"/>
      <c r="D28" s="65"/>
      <c r="E28" s="66"/>
      <c r="F28" s="66"/>
      <c r="G28" s="66"/>
      <c r="H28" s="68"/>
      <c r="I28" s="68"/>
      <c r="J28" s="61"/>
      <c r="K28" s="35"/>
      <c r="L28" s="35"/>
    </row>
    <row r="29" spans="1:12" ht="14">
      <c r="A29" s="63"/>
      <c r="B29" s="64"/>
      <c r="C29" s="65"/>
      <c r="D29" s="65"/>
      <c r="E29" s="66"/>
      <c r="F29" s="66"/>
      <c r="G29" s="67"/>
      <c r="H29" s="68"/>
      <c r="I29" s="68"/>
      <c r="J29" s="61"/>
      <c r="K29" s="35"/>
      <c r="L29" s="35"/>
    </row>
    <row r="30" spans="1:12" ht="14">
      <c r="A30" s="57"/>
      <c r="B30" s="58"/>
      <c r="C30" s="58"/>
      <c r="D30" s="58"/>
      <c r="E30" s="59"/>
      <c r="F30" s="59"/>
      <c r="G30" s="60"/>
      <c r="H30" s="61"/>
      <c r="I30" s="61"/>
      <c r="J30" s="61"/>
      <c r="K30" s="35"/>
      <c r="L30" s="35"/>
    </row>
    <row r="31" spans="1:12" ht="14">
      <c r="A31" s="69"/>
      <c r="B31" s="70"/>
      <c r="C31" s="70"/>
      <c r="D31" s="70"/>
      <c r="E31" s="59"/>
      <c r="F31" s="59"/>
      <c r="G31" s="71"/>
      <c r="H31" s="61"/>
      <c r="I31" s="61"/>
      <c r="J31" s="72"/>
      <c r="K31" s="35"/>
      <c r="L31" s="35"/>
    </row>
    <row r="32" spans="1:12" ht="14">
      <c r="A32" s="63"/>
      <c r="B32" s="73"/>
      <c r="C32" s="65"/>
      <c r="D32" s="65"/>
      <c r="E32" s="66"/>
      <c r="F32" s="66"/>
      <c r="G32" s="67"/>
      <c r="H32" s="68"/>
      <c r="I32" s="68"/>
      <c r="J32" s="61"/>
      <c r="K32" s="35"/>
      <c r="L32" s="35"/>
    </row>
    <row r="33" spans="1:12" ht="14">
      <c r="A33" s="63"/>
      <c r="B33" s="73"/>
      <c r="C33" s="65"/>
      <c r="D33" s="65"/>
      <c r="E33" s="66"/>
      <c r="F33" s="66"/>
      <c r="G33" s="67"/>
      <c r="H33" s="68"/>
      <c r="I33" s="68"/>
      <c r="J33" s="61"/>
      <c r="K33" s="35"/>
      <c r="L33" s="35"/>
    </row>
    <row r="34" spans="1:12" ht="14">
      <c r="A34" s="63"/>
      <c r="B34" s="73"/>
      <c r="C34" s="65"/>
      <c r="D34" s="65"/>
      <c r="E34" s="66"/>
      <c r="F34" s="66"/>
      <c r="G34" s="67"/>
      <c r="H34" s="68"/>
      <c r="I34" s="68"/>
      <c r="J34" s="61"/>
      <c r="K34" s="35"/>
      <c r="L34" s="35"/>
    </row>
    <row r="35" spans="1:12" ht="14">
      <c r="A35" s="63"/>
      <c r="B35" s="73"/>
      <c r="C35" s="65"/>
      <c r="D35" s="65"/>
      <c r="E35" s="66"/>
      <c r="F35" s="66"/>
      <c r="G35" s="67"/>
      <c r="H35" s="68"/>
      <c r="I35" s="68"/>
      <c r="J35" s="61"/>
      <c r="K35" s="35"/>
      <c r="L35" s="35"/>
    </row>
    <row r="36" spans="1:12" ht="14">
      <c r="A36" s="63"/>
      <c r="B36" s="73"/>
      <c r="C36" s="65"/>
      <c r="D36" s="65"/>
      <c r="E36" s="66"/>
      <c r="F36" s="66"/>
      <c r="G36" s="67"/>
      <c r="H36" s="68"/>
      <c r="I36" s="68"/>
      <c r="J36" s="61"/>
      <c r="K36" s="35"/>
      <c r="L36" s="35"/>
    </row>
    <row r="37" spans="1:12" ht="14">
      <c r="A37" s="63"/>
      <c r="B37" s="73"/>
      <c r="C37" s="65"/>
      <c r="D37" s="65"/>
      <c r="E37" s="66"/>
      <c r="F37" s="66"/>
      <c r="G37" s="67"/>
      <c r="H37" s="68"/>
      <c r="I37" s="68"/>
      <c r="J37" s="61"/>
      <c r="K37" s="35"/>
      <c r="L37" s="35"/>
    </row>
    <row r="38" spans="1:12" ht="14">
      <c r="A38" s="63"/>
      <c r="B38" s="65"/>
      <c r="C38" s="65"/>
      <c r="D38" s="65"/>
      <c r="E38" s="74"/>
      <c r="F38" s="74"/>
      <c r="G38" s="75"/>
      <c r="H38" s="68"/>
      <c r="I38" s="68"/>
      <c r="J38" s="61"/>
      <c r="K38" s="35"/>
      <c r="L38" s="35"/>
    </row>
    <row r="39" spans="1:12" ht="14">
      <c r="A39" s="57"/>
      <c r="B39" s="58"/>
      <c r="C39" s="58"/>
      <c r="D39" s="58"/>
      <c r="E39" s="59"/>
      <c r="F39" s="59"/>
      <c r="G39" s="60"/>
      <c r="H39" s="61"/>
      <c r="I39" s="61"/>
      <c r="J39" s="61"/>
      <c r="K39" s="35"/>
      <c r="L39" s="35"/>
    </row>
    <row r="40" spans="1:12" ht="14">
      <c r="A40" s="69"/>
      <c r="B40" s="70"/>
      <c r="C40" s="70"/>
      <c r="D40" s="70"/>
      <c r="E40" s="59"/>
      <c r="F40" s="59"/>
      <c r="G40" s="71"/>
      <c r="H40" s="61"/>
      <c r="I40" s="61"/>
      <c r="J40" s="72"/>
      <c r="K40" s="62"/>
      <c r="L40" s="35"/>
    </row>
    <row r="41" spans="1:12" ht="14">
      <c r="A41" s="63"/>
      <c r="B41" s="73"/>
      <c r="C41" s="65"/>
      <c r="D41" s="65"/>
      <c r="E41" s="66"/>
      <c r="F41" s="66"/>
      <c r="G41" s="67"/>
      <c r="H41" s="68"/>
      <c r="I41" s="68"/>
      <c r="J41" s="61"/>
      <c r="K41" s="62"/>
      <c r="L41" s="35"/>
    </row>
    <row r="42" spans="1:12">
      <c r="A42" s="24"/>
      <c r="B42" s="22"/>
      <c r="C42" s="15"/>
      <c r="D42" s="15"/>
      <c r="E42" s="16"/>
      <c r="F42" s="16"/>
      <c r="G42" s="17"/>
      <c r="H42" s="18"/>
      <c r="I42" s="18"/>
      <c r="J42" s="13"/>
      <c r="K42" s="14"/>
    </row>
    <row r="43" spans="1:12">
      <c r="A43" s="24"/>
      <c r="B43" s="22"/>
      <c r="C43" s="15"/>
      <c r="D43" s="15"/>
      <c r="E43" s="16"/>
      <c r="F43" s="16"/>
      <c r="G43" s="17"/>
      <c r="H43" s="18"/>
      <c r="I43" s="18"/>
      <c r="J43" s="13"/>
      <c r="K43" s="14"/>
    </row>
    <row r="44" spans="1:12">
      <c r="A44" s="25"/>
      <c r="B44" s="14"/>
      <c r="C44" s="19"/>
      <c r="D44" s="19"/>
      <c r="E44" s="20"/>
      <c r="F44" s="20"/>
      <c r="G44" s="12"/>
      <c r="H44" s="13"/>
      <c r="I44" s="13"/>
      <c r="J44" s="13"/>
      <c r="K44" s="14"/>
    </row>
    <row r="45" spans="1:12">
      <c r="A45" s="25"/>
      <c r="B45" s="19"/>
      <c r="C45" s="19"/>
      <c r="D45" s="19"/>
      <c r="E45" s="20"/>
      <c r="F45" s="20"/>
      <c r="G45" s="12"/>
      <c r="H45" s="13"/>
      <c r="I45" s="13"/>
      <c r="J45" s="13"/>
      <c r="K45" s="14"/>
    </row>
    <row r="46" spans="1:12" ht="12.5">
      <c r="A46" s="23"/>
      <c r="B46" s="32"/>
      <c r="C46" s="32"/>
      <c r="D46" s="32"/>
      <c r="E46" s="32"/>
      <c r="F46" s="32"/>
      <c r="G46" s="32"/>
      <c r="H46" s="32"/>
      <c r="I46" s="32"/>
      <c r="J46" s="30"/>
      <c r="K46" s="14"/>
    </row>
    <row r="47" spans="1:12" ht="13">
      <c r="A47" s="23"/>
      <c r="B47" s="33"/>
      <c r="C47" s="33"/>
      <c r="D47" s="33"/>
      <c r="E47" s="33"/>
      <c r="F47" s="33"/>
      <c r="G47" s="33"/>
      <c r="H47" s="33"/>
      <c r="I47" s="33"/>
      <c r="J47" s="31"/>
      <c r="K47" s="14"/>
    </row>
    <row r="48" spans="1:12" ht="12.5">
      <c r="A48" s="23"/>
      <c r="B48" s="32"/>
      <c r="C48" s="32"/>
      <c r="D48" s="32"/>
      <c r="E48" s="32"/>
      <c r="F48" s="32"/>
      <c r="G48" s="32"/>
      <c r="H48" s="32"/>
      <c r="I48" s="32"/>
      <c r="J48" s="30"/>
      <c r="K48" s="14"/>
    </row>
    <row r="49" spans="1:11" ht="13">
      <c r="A49" s="23"/>
      <c r="B49" s="33"/>
      <c r="C49" s="33"/>
      <c r="D49" s="33"/>
      <c r="E49" s="33"/>
      <c r="F49" s="33"/>
      <c r="G49" s="33"/>
      <c r="H49" s="33"/>
      <c r="I49" s="33"/>
      <c r="J49" s="31"/>
      <c r="K49" s="14"/>
    </row>
    <row r="50" spans="1:11" ht="12.5">
      <c r="A50" s="23"/>
      <c r="B50" s="32"/>
      <c r="C50" s="32"/>
      <c r="D50" s="32"/>
      <c r="E50" s="32"/>
      <c r="F50" s="32"/>
      <c r="G50" s="32"/>
      <c r="H50" s="32"/>
      <c r="I50" s="32"/>
      <c r="J50" s="30"/>
      <c r="K50" s="14"/>
    </row>
    <row r="51" spans="1:11" ht="13">
      <c r="A51" s="23"/>
      <c r="B51" s="33"/>
      <c r="C51" s="33"/>
      <c r="D51" s="33"/>
      <c r="E51" s="33"/>
      <c r="F51" s="33"/>
      <c r="G51" s="33"/>
      <c r="H51" s="33"/>
      <c r="I51" s="33"/>
      <c r="J51" s="31"/>
      <c r="K51" s="14"/>
    </row>
    <row r="52" spans="1:11" ht="12.5">
      <c r="A52" s="23"/>
      <c r="B52" s="32"/>
      <c r="C52" s="32"/>
      <c r="D52" s="32"/>
      <c r="E52" s="32"/>
      <c r="F52" s="32"/>
      <c r="G52" s="32"/>
      <c r="H52" s="32"/>
      <c r="I52" s="32"/>
      <c r="J52" s="30"/>
      <c r="K52" s="14"/>
    </row>
    <row r="53" spans="1:11">
      <c r="A53" s="26"/>
      <c r="B53" s="14"/>
      <c r="C53" s="14"/>
      <c r="D53" s="14"/>
      <c r="E53" s="27"/>
      <c r="F53" s="27"/>
      <c r="G53" s="28"/>
      <c r="H53" s="29"/>
      <c r="I53" s="29"/>
      <c r="J53" s="29"/>
      <c r="K53" s="14"/>
    </row>
    <row r="54" spans="1:11">
      <c r="A54" s="5"/>
      <c r="B54" s="4"/>
      <c r="C54" s="4"/>
      <c r="D54" s="4"/>
      <c r="E54" s="6"/>
      <c r="F54" s="6"/>
      <c r="G54" s="8"/>
      <c r="H54" s="10"/>
      <c r="I54" s="10"/>
      <c r="J54" s="10"/>
    </row>
    <row r="55" spans="1:11">
      <c r="A55" s="5"/>
      <c r="B55" s="4"/>
      <c r="C55" s="4"/>
      <c r="D55" s="4"/>
      <c r="E55" s="6"/>
      <c r="F55" s="6"/>
      <c r="G55" s="8"/>
      <c r="H55" s="10"/>
      <c r="I55" s="10"/>
      <c r="J55" s="10"/>
    </row>
    <row r="56" spans="1:11">
      <c r="A56" s="5"/>
      <c r="B56" s="4"/>
      <c r="C56" s="4"/>
      <c r="D56" s="4"/>
      <c r="E56" s="6"/>
      <c r="F56" s="6"/>
      <c r="G56" s="8"/>
      <c r="H56" s="10"/>
      <c r="I56" s="10"/>
      <c r="J56" s="10"/>
    </row>
    <row r="57" spans="1:11">
      <c r="A57" s="5"/>
      <c r="B57" s="4"/>
      <c r="C57" s="4"/>
      <c r="D57" s="4"/>
      <c r="E57" s="6"/>
      <c r="F57" s="6"/>
      <c r="G57" s="8"/>
      <c r="H57" s="10"/>
      <c r="I57" s="10"/>
      <c r="J57" s="10"/>
    </row>
    <row r="58" spans="1:11">
      <c r="A58" s="5"/>
      <c r="B58" s="4"/>
      <c r="C58" s="4"/>
      <c r="D58" s="4"/>
      <c r="E58" s="6"/>
      <c r="F58" s="6"/>
      <c r="G58" s="8"/>
      <c r="H58" s="10"/>
      <c r="I58" s="10"/>
      <c r="J58" s="10"/>
    </row>
    <row r="59" spans="1:11">
      <c r="A59" s="5"/>
      <c r="B59" s="4"/>
      <c r="C59" s="4"/>
      <c r="D59" s="4"/>
      <c r="E59" s="6"/>
      <c r="F59" s="6"/>
      <c r="G59" s="8"/>
      <c r="H59" s="10"/>
      <c r="I59" s="10"/>
      <c r="J59" s="10"/>
    </row>
    <row r="60" spans="1:11">
      <c r="A60" s="5"/>
      <c r="B60" s="4"/>
      <c r="C60" s="4"/>
      <c r="D60" s="4"/>
      <c r="E60" s="6"/>
      <c r="F60" s="6"/>
      <c r="G60" s="8"/>
      <c r="H60" s="10"/>
      <c r="I60" s="10"/>
      <c r="J60" s="10"/>
    </row>
    <row r="61" spans="1:11">
      <c r="A61" s="5"/>
      <c r="B61" s="4"/>
      <c r="C61" s="4"/>
      <c r="D61" s="4"/>
      <c r="E61" s="6"/>
      <c r="F61" s="6"/>
      <c r="G61" s="8"/>
      <c r="H61" s="10"/>
      <c r="I61" s="10"/>
      <c r="J61" s="10"/>
    </row>
    <row r="62" spans="1:11">
      <c r="A62" s="5"/>
      <c r="B62" s="4"/>
      <c r="C62" s="4"/>
      <c r="D62" s="4"/>
      <c r="E62" s="6"/>
      <c r="F62" s="6"/>
      <c r="G62" s="8"/>
      <c r="H62" s="10"/>
      <c r="I62" s="10"/>
      <c r="J62" s="10"/>
    </row>
    <row r="63" spans="1:11">
      <c r="A63" s="5"/>
      <c r="B63" s="4"/>
      <c r="C63" s="4"/>
      <c r="D63" s="4"/>
      <c r="E63" s="6"/>
      <c r="F63" s="6"/>
      <c r="G63" s="8"/>
      <c r="H63" s="10"/>
      <c r="I63" s="10"/>
      <c r="J63" s="10"/>
    </row>
    <row r="64" spans="1:11">
      <c r="A64" s="5"/>
      <c r="B64" s="4"/>
      <c r="C64" s="4"/>
      <c r="D64" s="4"/>
      <c r="E64" s="6"/>
      <c r="F64" s="6"/>
      <c r="G64" s="8"/>
      <c r="H64" s="10"/>
      <c r="I64" s="10"/>
      <c r="J64" s="10"/>
    </row>
    <row r="65" spans="1:10">
      <c r="A65" s="5"/>
      <c r="B65" s="4"/>
      <c r="C65" s="4"/>
      <c r="D65" s="4"/>
      <c r="E65" s="6"/>
      <c r="F65" s="6"/>
      <c r="G65" s="8"/>
      <c r="H65" s="10"/>
      <c r="I65" s="10"/>
      <c r="J65" s="10"/>
    </row>
    <row r="66" spans="1:10">
      <c r="A66" s="5"/>
      <c r="B66" s="4"/>
      <c r="C66" s="4"/>
      <c r="D66" s="4"/>
      <c r="E66" s="6"/>
      <c r="F66" s="6"/>
      <c r="G66" s="8"/>
      <c r="H66" s="10"/>
      <c r="I66" s="10"/>
      <c r="J66" s="10"/>
    </row>
    <row r="67" spans="1:10">
      <c r="A67" s="5"/>
      <c r="B67" s="4"/>
      <c r="C67" s="4"/>
      <c r="D67" s="4"/>
      <c r="E67" s="6"/>
      <c r="F67" s="6"/>
      <c r="G67" s="8"/>
      <c r="H67" s="10"/>
      <c r="I67" s="10"/>
      <c r="J67" s="10"/>
    </row>
    <row r="68" spans="1:10">
      <c r="A68" s="5"/>
      <c r="B68" s="4"/>
      <c r="C68" s="4"/>
      <c r="D68" s="4"/>
      <c r="E68" s="6"/>
      <c r="F68" s="6"/>
      <c r="G68" s="8"/>
      <c r="H68" s="10"/>
      <c r="I68" s="10"/>
      <c r="J68" s="10"/>
    </row>
    <row r="69" spans="1:10">
      <c r="A69" s="5"/>
      <c r="B69" s="4"/>
      <c r="C69" s="4"/>
      <c r="D69" s="4"/>
      <c r="E69" s="6"/>
      <c r="F69" s="6"/>
      <c r="G69" s="8"/>
      <c r="H69" s="10"/>
      <c r="I69" s="10"/>
      <c r="J69" s="10"/>
    </row>
    <row r="70" spans="1:10">
      <c r="A70" s="5"/>
      <c r="B70" s="4"/>
      <c r="C70" s="4"/>
      <c r="D70" s="4"/>
      <c r="E70" s="6"/>
      <c r="F70" s="6"/>
      <c r="G70" s="8"/>
      <c r="H70" s="10"/>
      <c r="I70" s="10"/>
      <c r="J70" s="10"/>
    </row>
    <row r="71" spans="1:10">
      <c r="A71" s="5"/>
      <c r="B71" s="4"/>
      <c r="C71" s="4"/>
      <c r="D71" s="4"/>
      <c r="E71" s="6"/>
      <c r="F71" s="6"/>
      <c r="G71" s="8"/>
      <c r="H71" s="10"/>
      <c r="I71" s="10"/>
      <c r="J71" s="10"/>
    </row>
    <row r="72" spans="1:10">
      <c r="A72" s="5"/>
      <c r="B72" s="4"/>
      <c r="C72" s="4"/>
      <c r="D72" s="4"/>
      <c r="E72" s="6"/>
      <c r="F72" s="6"/>
      <c r="G72" s="8"/>
      <c r="H72" s="10"/>
      <c r="I72" s="10"/>
      <c r="J72" s="10"/>
    </row>
    <row r="73" spans="1:10">
      <c r="A73" s="5"/>
      <c r="B73" s="4"/>
      <c r="C73" s="4"/>
      <c r="D73" s="4"/>
      <c r="E73" s="6"/>
      <c r="F73" s="6"/>
      <c r="G73" s="8"/>
      <c r="H73" s="10"/>
      <c r="I73" s="10"/>
      <c r="J73" s="10"/>
    </row>
    <row r="74" spans="1:10">
      <c r="A74" s="5"/>
      <c r="B74" s="4"/>
      <c r="C74" s="4"/>
      <c r="D74" s="4"/>
      <c r="E74" s="6"/>
      <c r="F74" s="6"/>
      <c r="G74" s="8"/>
      <c r="H74" s="10"/>
      <c r="I74" s="10"/>
      <c r="J74" s="10"/>
    </row>
    <row r="75" spans="1:10">
      <c r="A75" s="5"/>
      <c r="B75" s="4"/>
      <c r="C75" s="4"/>
      <c r="D75" s="4"/>
      <c r="E75" s="6"/>
      <c r="F75" s="6"/>
      <c r="G75" s="8"/>
      <c r="H75" s="10"/>
      <c r="I75" s="10"/>
      <c r="J75" s="10"/>
    </row>
    <row r="76" spans="1:10">
      <c r="A76" s="5"/>
      <c r="B76" s="4"/>
      <c r="C76" s="4"/>
      <c r="D76" s="4"/>
      <c r="E76" s="6"/>
      <c r="F76" s="6"/>
      <c r="G76" s="8"/>
      <c r="H76" s="10"/>
      <c r="I76" s="10"/>
      <c r="J76" s="10"/>
    </row>
    <row r="77" spans="1:10">
      <c r="A77" s="5"/>
      <c r="B77" s="4"/>
      <c r="C77" s="4"/>
      <c r="D77" s="4"/>
      <c r="E77" s="6"/>
      <c r="F77" s="6"/>
      <c r="G77" s="8"/>
      <c r="H77" s="10"/>
      <c r="I77" s="10"/>
      <c r="J77" s="10"/>
    </row>
    <row r="78" spans="1:10">
      <c r="A78" s="5"/>
      <c r="B78" s="4"/>
      <c r="C78" s="4"/>
      <c r="D78" s="4"/>
      <c r="E78" s="6"/>
      <c r="F78" s="6"/>
      <c r="G78" s="8"/>
      <c r="H78" s="10"/>
      <c r="I78" s="10"/>
      <c r="J78" s="10"/>
    </row>
    <row r="97" spans="13:13">
      <c r="M97" s="11"/>
    </row>
    <row r="167" spans="2:13" s="2" customFormat="1" ht="24.75" customHeight="1">
      <c r="B167" s="1"/>
      <c r="C167" s="1"/>
      <c r="D167" s="1"/>
      <c r="E167" s="3"/>
      <c r="F167" s="3"/>
      <c r="G167" s="9"/>
      <c r="H167" s="7"/>
      <c r="I167" s="7"/>
      <c r="J167" s="7"/>
      <c r="K167" s="1"/>
      <c r="L167" s="1"/>
      <c r="M167" s="1"/>
    </row>
    <row r="202" spans="2:13" s="2" customFormat="1" ht="12.75" customHeight="1">
      <c r="B202" s="1"/>
      <c r="C202" s="1"/>
      <c r="D202" s="1"/>
      <c r="E202" s="3"/>
      <c r="F202" s="3"/>
      <c r="G202" s="9"/>
      <c r="H202" s="7"/>
      <c r="I202" s="7"/>
      <c r="J202" s="7"/>
      <c r="K202" s="1"/>
      <c r="L202" s="1"/>
      <c r="M202" s="1"/>
    </row>
    <row r="208" spans="2:13" s="2" customFormat="1" ht="13.5" customHeight="1">
      <c r="B208" s="1"/>
      <c r="C208" s="1"/>
      <c r="D208" s="1"/>
      <c r="E208" s="3"/>
      <c r="F208" s="3"/>
      <c r="G208" s="9"/>
      <c r="H208" s="7"/>
      <c r="I208" s="7"/>
      <c r="J208" s="7"/>
      <c r="K208" s="1"/>
      <c r="L208" s="1"/>
      <c r="M208" s="1"/>
    </row>
  </sheetData>
  <sheetProtection insertRows="0" selectLockedCells="1"/>
  <mergeCells count="5">
    <mergeCell ref="A4:B4"/>
    <mergeCell ref="A1:J1"/>
    <mergeCell ref="A2:J2"/>
    <mergeCell ref="A3:J3"/>
    <mergeCell ref="C4:J4"/>
  </mergeCells>
  <pageMargins left="0.25" right="0.25" top="0.75" bottom="0.75" header="0.3" footer="0.3"/>
  <pageSetup paperSize="9" scale="4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65"/>
  <sheetViews>
    <sheetView tabSelected="1" zoomScale="82" zoomScaleNormal="120" workbookViewId="0">
      <pane ySplit="5" topLeftCell="A6" activePane="bottomLeft" state="frozen"/>
      <selection pane="bottomLeft" activeCell="B1" sqref="B1:J1"/>
    </sheetView>
  </sheetViews>
  <sheetFormatPr baseColWidth="10" defaultColWidth="10.81640625" defaultRowHeight="13"/>
  <cols>
    <col min="1" max="1" width="8" style="154" customWidth="1"/>
    <col min="2" max="2" width="79.81640625" style="154" customWidth="1"/>
    <col min="3" max="3" width="11.7265625" style="244" customWidth="1"/>
    <col min="4" max="4" width="17.7265625" style="245" customWidth="1"/>
    <col min="5" max="5" width="4.1796875" style="246" customWidth="1"/>
    <col min="6" max="6" width="6.26953125" style="246" customWidth="1"/>
    <col min="7" max="7" width="31.7265625" style="247" customWidth="1"/>
    <col min="8" max="8" width="5.81640625" style="154" customWidth="1"/>
    <col min="9" max="9" width="16.81640625" style="154" bestFit="1" customWidth="1"/>
    <col min="10" max="10" width="14" style="154" bestFit="1" customWidth="1"/>
    <col min="11" max="16384" width="10.81640625" style="154"/>
  </cols>
  <sheetData>
    <row r="1" spans="1:10" ht="57.5" customHeight="1">
      <c r="B1" s="366" t="s">
        <v>465</v>
      </c>
      <c r="C1" s="367"/>
      <c r="D1" s="367"/>
      <c r="E1" s="367"/>
      <c r="F1" s="367"/>
      <c r="G1" s="367"/>
      <c r="H1" s="367"/>
      <c r="I1" s="367"/>
      <c r="J1" s="367"/>
    </row>
    <row r="2" spans="1:10" ht="13.5" thickBot="1"/>
    <row r="3" spans="1:10" s="143" customFormat="1" ht="21.75" customHeight="1" thickBot="1">
      <c r="A3" s="331" t="s">
        <v>0</v>
      </c>
      <c r="B3" s="141"/>
      <c r="C3" s="334" t="s">
        <v>175</v>
      </c>
      <c r="D3" s="335"/>
      <c r="E3" s="142"/>
      <c r="F3" s="142"/>
      <c r="G3" s="336" t="s">
        <v>176</v>
      </c>
      <c r="H3" s="338" t="s">
        <v>177</v>
      </c>
      <c r="I3" s="272" t="s">
        <v>398</v>
      </c>
      <c r="J3" s="273">
        <f>G161</f>
        <v>0</v>
      </c>
    </row>
    <row r="4" spans="1:10" s="143" customFormat="1" ht="18" customHeight="1" thickBot="1">
      <c r="A4" s="332"/>
      <c r="B4" s="144" t="s">
        <v>178</v>
      </c>
      <c r="C4" s="145" t="s">
        <v>179</v>
      </c>
      <c r="D4" s="146" t="s">
        <v>180</v>
      </c>
      <c r="E4" s="144" t="s">
        <v>181</v>
      </c>
      <c r="F4" s="144" t="s">
        <v>182</v>
      </c>
      <c r="G4" s="337"/>
      <c r="H4" s="339"/>
      <c r="I4" s="147"/>
      <c r="J4" s="147"/>
    </row>
    <row r="5" spans="1:10" s="143" customFormat="1" ht="23.25" customHeight="1" thickBot="1">
      <c r="A5" s="333"/>
      <c r="B5" s="148"/>
      <c r="C5" s="149" t="s">
        <v>183</v>
      </c>
      <c r="D5" s="150" t="s">
        <v>184</v>
      </c>
      <c r="E5" s="149"/>
      <c r="F5" s="151"/>
      <c r="G5" s="150" t="s">
        <v>184</v>
      </c>
      <c r="H5" s="340"/>
      <c r="I5" s="270" t="s">
        <v>399</v>
      </c>
      <c r="J5" s="271">
        <f>G163</f>
        <v>0</v>
      </c>
    </row>
    <row r="6" spans="1:10" ht="36" customHeight="1">
      <c r="A6" s="341" t="s">
        <v>458</v>
      </c>
      <c r="B6" s="342"/>
      <c r="C6" s="342"/>
      <c r="D6" s="342"/>
      <c r="E6" s="342"/>
      <c r="F6" s="342"/>
      <c r="G6" s="342"/>
      <c r="H6" s="152"/>
      <c r="I6" s="153"/>
      <c r="J6" s="153"/>
    </row>
    <row r="7" spans="1:10" ht="30.75" customHeight="1">
      <c r="A7" s="324" t="s">
        <v>185</v>
      </c>
      <c r="B7" s="325"/>
      <c r="C7" s="325"/>
      <c r="D7" s="325"/>
      <c r="E7" s="325"/>
      <c r="F7" s="325"/>
      <c r="G7" s="325"/>
      <c r="H7" s="155"/>
      <c r="I7" s="153"/>
      <c r="J7" s="153"/>
    </row>
    <row r="8" spans="1:10" ht="12.75" customHeight="1">
      <c r="A8" s="156">
        <v>1</v>
      </c>
      <c r="B8" s="349" t="s">
        <v>413</v>
      </c>
      <c r="C8" s="350"/>
      <c r="D8" s="350"/>
      <c r="E8" s="350"/>
      <c r="F8" s="350"/>
      <c r="G8" s="351"/>
      <c r="H8" s="157">
        <v>2</v>
      </c>
      <c r="I8" s="153"/>
      <c r="J8" s="153"/>
    </row>
    <row r="9" spans="1:10" s="160" customFormat="1" ht="12.75" customHeight="1">
      <c r="A9" s="158"/>
      <c r="B9" s="352" t="s">
        <v>424</v>
      </c>
      <c r="C9" s="353"/>
      <c r="D9" s="353"/>
      <c r="E9" s="353"/>
      <c r="F9" s="353"/>
      <c r="G9" s="353"/>
      <c r="H9" s="354"/>
      <c r="I9" s="159"/>
      <c r="J9" s="159"/>
    </row>
    <row r="10" spans="1:10" ht="12.75" customHeight="1">
      <c r="A10" s="158"/>
      <c r="B10" s="356" t="s">
        <v>401</v>
      </c>
      <c r="C10" s="357"/>
      <c r="D10" s="357"/>
      <c r="E10" s="357"/>
      <c r="F10" s="357"/>
      <c r="G10" s="357"/>
      <c r="H10" s="354"/>
      <c r="I10" s="153"/>
      <c r="J10" s="153"/>
    </row>
    <row r="11" spans="1:10" ht="12.75" customHeight="1">
      <c r="A11" s="158"/>
      <c r="B11" s="356" t="s">
        <v>425</v>
      </c>
      <c r="C11" s="357"/>
      <c r="D11" s="357"/>
      <c r="E11" s="357"/>
      <c r="F11" s="357"/>
      <c r="G11" s="357"/>
      <c r="H11" s="355"/>
      <c r="I11" s="153"/>
      <c r="J11" s="153"/>
    </row>
    <row r="12" spans="1:10" ht="12.75" customHeight="1">
      <c r="A12" s="161" t="s">
        <v>186</v>
      </c>
      <c r="B12" s="344" t="s">
        <v>187</v>
      </c>
      <c r="C12" s="345"/>
      <c r="D12" s="345"/>
      <c r="E12" s="345"/>
      <c r="F12" s="345"/>
      <c r="G12" s="345"/>
      <c r="H12" s="346"/>
      <c r="I12" s="153"/>
      <c r="J12" s="153"/>
    </row>
    <row r="13" spans="1:10" ht="18" customHeight="1">
      <c r="A13" s="162" t="s">
        <v>188</v>
      </c>
      <c r="B13" s="326" t="s">
        <v>189</v>
      </c>
      <c r="C13" s="327"/>
      <c r="D13" s="327"/>
      <c r="E13" s="327"/>
      <c r="F13" s="327"/>
      <c r="G13" s="327"/>
      <c r="H13" s="328"/>
      <c r="I13" s="153"/>
      <c r="J13" s="153"/>
    </row>
    <row r="14" spans="1:10" ht="12.75" customHeight="1">
      <c r="A14" s="163" t="s">
        <v>191</v>
      </c>
      <c r="B14" s="164" t="s">
        <v>43</v>
      </c>
      <c r="C14" s="165" t="str">
        <f>'BPU matériel'!A10</f>
        <v>M3</v>
      </c>
      <c r="D14" s="255">
        <f>'BPU matériel'!E10</f>
        <v>0</v>
      </c>
      <c r="E14" s="166" t="s">
        <v>181</v>
      </c>
      <c r="F14" s="166">
        <v>4</v>
      </c>
      <c r="G14" s="167">
        <f>D14*F14</f>
        <v>0</v>
      </c>
      <c r="H14" s="168"/>
      <c r="I14" s="153"/>
      <c r="J14" s="153"/>
    </row>
    <row r="15" spans="1:10" ht="12" customHeight="1">
      <c r="A15" s="163" t="s">
        <v>193</v>
      </c>
      <c r="B15" s="164" t="s">
        <v>50</v>
      </c>
      <c r="C15" s="165" t="str">
        <f>'BPU matériel'!A13</f>
        <v>M6</v>
      </c>
      <c r="D15" s="255">
        <f>'BPU matériel'!E13</f>
        <v>0</v>
      </c>
      <c r="E15" s="166" t="s">
        <v>181</v>
      </c>
      <c r="F15" s="166">
        <v>1</v>
      </c>
      <c r="G15" s="167">
        <f t="shared" ref="G15:G22" si="0">D15*F15</f>
        <v>0</v>
      </c>
      <c r="H15" s="168"/>
      <c r="I15" s="153"/>
      <c r="J15" s="153"/>
    </row>
    <row r="16" spans="1:10" ht="12.75" customHeight="1">
      <c r="A16" s="163" t="s">
        <v>196</v>
      </c>
      <c r="B16" s="164" t="s">
        <v>400</v>
      </c>
      <c r="C16" s="165" t="str">
        <f>'BPU matériel'!A113</f>
        <v>M71</v>
      </c>
      <c r="D16" s="255">
        <f>'BPU matériel'!E113</f>
        <v>0</v>
      </c>
      <c r="E16" s="166" t="s">
        <v>181</v>
      </c>
      <c r="F16" s="166">
        <v>4</v>
      </c>
      <c r="G16" s="167">
        <f t="shared" si="0"/>
        <v>0</v>
      </c>
      <c r="H16" s="168"/>
      <c r="I16" s="153"/>
      <c r="J16" s="153"/>
    </row>
    <row r="17" spans="1:10" ht="12.75" customHeight="1">
      <c r="A17" s="163" t="s">
        <v>198</v>
      </c>
      <c r="B17" s="164" t="s">
        <v>201</v>
      </c>
      <c r="C17" s="165" t="str">
        <f>'BPU matériel'!A11</f>
        <v>M4</v>
      </c>
      <c r="D17" s="255">
        <f>'BPU matériel'!E11</f>
        <v>0</v>
      </c>
      <c r="E17" s="166" t="s">
        <v>181</v>
      </c>
      <c r="F17" s="166">
        <v>1</v>
      </c>
      <c r="G17" s="167">
        <f t="shared" si="0"/>
        <v>0</v>
      </c>
      <c r="H17" s="168"/>
      <c r="I17" s="153"/>
      <c r="J17" s="153"/>
    </row>
    <row r="18" spans="1:10" ht="12.75" customHeight="1">
      <c r="A18" s="163" t="s">
        <v>199</v>
      </c>
      <c r="B18" s="164" t="s">
        <v>203</v>
      </c>
      <c r="C18" s="165" t="str">
        <f>'BPU matériel'!A19</f>
        <v>M12</v>
      </c>
      <c r="D18" s="255">
        <f>'BPU matériel'!E19</f>
        <v>0</v>
      </c>
      <c r="E18" s="166" t="s">
        <v>181</v>
      </c>
      <c r="F18" s="166">
        <v>2</v>
      </c>
      <c r="G18" s="167">
        <f t="shared" si="0"/>
        <v>0</v>
      </c>
      <c r="H18" s="168"/>
      <c r="I18" s="153"/>
      <c r="J18" s="153"/>
    </row>
    <row r="19" spans="1:10" ht="12.75" customHeight="1">
      <c r="A19" s="163" t="s">
        <v>200</v>
      </c>
      <c r="B19" s="164" t="s">
        <v>206</v>
      </c>
      <c r="C19" s="165" t="str">
        <f>'BPU matériel'!A101</f>
        <v>M66</v>
      </c>
      <c r="D19" s="255">
        <f>'BPU matériel'!E101</f>
        <v>0</v>
      </c>
      <c r="E19" s="166" t="s">
        <v>181</v>
      </c>
      <c r="F19" s="166">
        <v>2</v>
      </c>
      <c r="G19" s="167">
        <f t="shared" si="0"/>
        <v>0</v>
      </c>
      <c r="H19" s="168"/>
      <c r="I19" s="153"/>
      <c r="J19" s="153"/>
    </row>
    <row r="20" spans="1:10" ht="12.75" customHeight="1">
      <c r="A20" s="163" t="s">
        <v>204</v>
      </c>
      <c r="B20" s="164" t="s">
        <v>209</v>
      </c>
      <c r="C20" s="165" t="str">
        <f>'BPU matériel'!A28</f>
        <v>M21</v>
      </c>
      <c r="D20" s="255">
        <f>'BPU matériel'!E28</f>
        <v>0</v>
      </c>
      <c r="E20" s="166" t="s">
        <v>181</v>
      </c>
      <c r="F20" s="166">
        <v>1</v>
      </c>
      <c r="G20" s="167">
        <f t="shared" si="0"/>
        <v>0</v>
      </c>
      <c r="H20" s="168"/>
      <c r="I20" s="153"/>
      <c r="J20" s="153"/>
    </row>
    <row r="21" spans="1:10" ht="12.75" customHeight="1">
      <c r="A21" s="163" t="s">
        <v>205</v>
      </c>
      <c r="B21" s="265" t="s">
        <v>396</v>
      </c>
      <c r="C21" s="165" t="str">
        <f>'BPU matériel'!A128</f>
        <v>M83</v>
      </c>
      <c r="D21" s="255">
        <f>'BPU matériel'!E128</f>
        <v>0</v>
      </c>
      <c r="E21" s="166" t="s">
        <v>181</v>
      </c>
      <c r="F21" s="166">
        <v>4</v>
      </c>
      <c r="G21" s="167">
        <f t="shared" si="0"/>
        <v>0</v>
      </c>
      <c r="H21" s="168"/>
      <c r="I21" s="153"/>
      <c r="J21" s="153"/>
    </row>
    <row r="22" spans="1:10" ht="12.75" customHeight="1">
      <c r="A22" s="163" t="s">
        <v>423</v>
      </c>
      <c r="B22" s="265" t="s">
        <v>169</v>
      </c>
      <c r="C22" s="165" t="str">
        <f>'BPU matériel'!A125</f>
        <v>M80</v>
      </c>
      <c r="D22" s="255">
        <f>'BPU matériel'!E125</f>
        <v>0</v>
      </c>
      <c r="E22" s="166" t="s">
        <v>181</v>
      </c>
      <c r="F22" s="166">
        <v>1</v>
      </c>
      <c r="G22" s="167">
        <f t="shared" si="0"/>
        <v>0</v>
      </c>
      <c r="H22" s="168"/>
      <c r="I22" s="153"/>
      <c r="J22" s="153"/>
    </row>
    <row r="23" spans="1:10" ht="12.75" customHeight="1">
      <c r="A23" s="329" t="s">
        <v>210</v>
      </c>
      <c r="B23" s="330"/>
      <c r="C23" s="172"/>
      <c r="D23" s="173"/>
      <c r="E23" s="172"/>
      <c r="F23" s="172"/>
      <c r="G23" s="174">
        <f>SUM(G14:G22)</f>
        <v>0</v>
      </c>
      <c r="H23" s="168"/>
      <c r="I23" s="153"/>
      <c r="J23" s="153"/>
    </row>
    <row r="24" spans="1:10" ht="18" customHeight="1">
      <c r="A24" s="162" t="s">
        <v>211</v>
      </c>
      <c r="B24" s="326" t="s">
        <v>212</v>
      </c>
      <c r="C24" s="327"/>
      <c r="D24" s="327"/>
      <c r="E24" s="327"/>
      <c r="F24" s="327"/>
      <c r="G24" s="327"/>
      <c r="H24" s="328"/>
      <c r="I24" s="153"/>
      <c r="J24" s="153"/>
    </row>
    <row r="25" spans="1:10" s="177" customFormat="1" ht="12.75" customHeight="1">
      <c r="A25" s="163" t="s">
        <v>213</v>
      </c>
      <c r="B25" s="164" t="s">
        <v>214</v>
      </c>
      <c r="C25" s="165" t="str">
        <f>'BPU matériel'!A23</f>
        <v>M16</v>
      </c>
      <c r="D25" s="255">
        <f>'BPU matériel'!E23</f>
        <v>0</v>
      </c>
      <c r="E25" s="166" t="s">
        <v>181</v>
      </c>
      <c r="F25" s="166">
        <v>1</v>
      </c>
      <c r="G25" s="167">
        <f>D25*F25</f>
        <v>0</v>
      </c>
      <c r="H25" s="175"/>
      <c r="I25" s="176"/>
      <c r="J25" s="176"/>
    </row>
    <row r="26" spans="1:10" s="170" customFormat="1" ht="12.75" customHeight="1">
      <c r="A26" s="329" t="s">
        <v>215</v>
      </c>
      <c r="B26" s="343"/>
      <c r="C26" s="178"/>
      <c r="D26" s="179"/>
      <c r="E26" s="172"/>
      <c r="F26" s="172"/>
      <c r="G26" s="174">
        <f>G25</f>
        <v>0</v>
      </c>
      <c r="H26" s="168"/>
      <c r="I26" s="169"/>
      <c r="J26" s="169"/>
    </row>
    <row r="27" spans="1:10" s="189" customFormat="1" ht="18.75" customHeight="1">
      <c r="A27" s="162" t="s">
        <v>226</v>
      </c>
      <c r="B27" s="326" t="s">
        <v>19</v>
      </c>
      <c r="C27" s="347"/>
      <c r="D27" s="347"/>
      <c r="E27" s="347"/>
      <c r="F27" s="347"/>
      <c r="G27" s="347"/>
      <c r="H27" s="348"/>
      <c r="I27" s="188"/>
      <c r="J27" s="188"/>
    </row>
    <row r="28" spans="1:10" s="177" customFormat="1" ht="12.75" customHeight="1">
      <c r="A28" s="163" t="s">
        <v>227</v>
      </c>
      <c r="B28" s="164" t="s">
        <v>228</v>
      </c>
      <c r="C28" s="171" t="str">
        <f>'BPU matériel'!A115</f>
        <v>M73</v>
      </c>
      <c r="D28" s="190">
        <f>'BPU matériel'!E115</f>
        <v>0</v>
      </c>
      <c r="E28" s="166" t="s">
        <v>181</v>
      </c>
      <c r="F28" s="166">
        <v>2</v>
      </c>
      <c r="G28" s="167">
        <f>D28*F28</f>
        <v>0</v>
      </c>
      <c r="H28" s="175"/>
      <c r="I28" s="176"/>
      <c r="J28" s="176"/>
    </row>
    <row r="29" spans="1:10" s="177" customFormat="1" ht="12.75" customHeight="1">
      <c r="A29" s="163" t="s">
        <v>229</v>
      </c>
      <c r="B29" s="164" t="s">
        <v>230</v>
      </c>
      <c r="C29" s="165" t="str">
        <f>'BPU matériel'!A120</f>
        <v>M78</v>
      </c>
      <c r="D29" s="190">
        <f>'BPU matériel'!E120</f>
        <v>0</v>
      </c>
      <c r="E29" s="166" t="s">
        <v>181</v>
      </c>
      <c r="F29" s="166">
        <v>6</v>
      </c>
      <c r="G29" s="167">
        <f>D29*F29</f>
        <v>0</v>
      </c>
      <c r="H29" s="175"/>
      <c r="I29" s="176"/>
      <c r="J29" s="176"/>
    </row>
    <row r="30" spans="1:10" ht="12.75" customHeight="1">
      <c r="A30" s="329" t="s">
        <v>225</v>
      </c>
      <c r="B30" s="343"/>
      <c r="C30" s="186"/>
      <c r="D30" s="187"/>
      <c r="E30" s="186"/>
      <c r="F30" s="186"/>
      <c r="G30" s="174">
        <f>SUM(G28:G29)</f>
        <v>0</v>
      </c>
      <c r="H30" s="168"/>
      <c r="I30" s="153"/>
      <c r="J30" s="153"/>
    </row>
    <row r="31" spans="1:10" ht="18.75" customHeight="1">
      <c r="A31" s="162" t="s">
        <v>233</v>
      </c>
      <c r="B31" s="326" t="s">
        <v>15</v>
      </c>
      <c r="C31" s="347"/>
      <c r="D31" s="347"/>
      <c r="E31" s="347"/>
      <c r="F31" s="347"/>
      <c r="G31" s="347"/>
      <c r="H31" s="348"/>
      <c r="I31" s="153"/>
      <c r="J31" s="153"/>
    </row>
    <row r="32" spans="1:10" s="177" customFormat="1" ht="12.75" customHeight="1">
      <c r="A32" s="163" t="s">
        <v>234</v>
      </c>
      <c r="B32" s="164" t="s">
        <v>388</v>
      </c>
      <c r="C32" s="165" t="str">
        <f>'BPU matériel'!A64</f>
        <v>M38</v>
      </c>
      <c r="D32" s="255">
        <f>'BPU matériel'!E64</f>
        <v>0</v>
      </c>
      <c r="E32" s="166" t="s">
        <v>181</v>
      </c>
      <c r="F32" s="166">
        <v>1</v>
      </c>
      <c r="G32" s="167">
        <f>D32*F32</f>
        <v>0</v>
      </c>
      <c r="H32" s="175"/>
      <c r="I32" s="176"/>
      <c r="J32" s="176"/>
    </row>
    <row r="33" spans="1:10" s="181" customFormat="1" ht="12.75" customHeight="1">
      <c r="A33" s="163" t="s">
        <v>236</v>
      </c>
      <c r="B33" s="164" t="s">
        <v>421</v>
      </c>
      <c r="C33" s="165" t="str">
        <f>'BPU matériel'!A70</f>
        <v>M44</v>
      </c>
      <c r="D33" s="255">
        <f>'BPU matériel'!E70</f>
        <v>0</v>
      </c>
      <c r="E33" s="166" t="s">
        <v>181</v>
      </c>
      <c r="F33" s="166">
        <v>2</v>
      </c>
      <c r="G33" s="167">
        <f>D33*F33</f>
        <v>0</v>
      </c>
      <c r="H33" s="175"/>
      <c r="I33" s="180"/>
      <c r="J33" s="180"/>
    </row>
    <row r="34" spans="1:10" s="181" customFormat="1" ht="12.75" customHeight="1">
      <c r="A34" s="163" t="s">
        <v>237</v>
      </c>
      <c r="B34" s="164" t="s">
        <v>422</v>
      </c>
      <c r="C34" s="165" t="str">
        <f>'BPU matériel'!A71</f>
        <v>M45</v>
      </c>
      <c r="D34" s="255">
        <f>'BPU matériel'!E71</f>
        <v>0</v>
      </c>
      <c r="E34" s="166" t="s">
        <v>181</v>
      </c>
      <c r="F34" s="166">
        <v>6</v>
      </c>
      <c r="G34" s="167">
        <f>D34*F34</f>
        <v>0</v>
      </c>
      <c r="H34" s="175"/>
      <c r="I34" s="180"/>
      <c r="J34" s="180"/>
    </row>
    <row r="35" spans="1:10" ht="12.75" customHeight="1">
      <c r="A35" s="329" t="s">
        <v>232</v>
      </c>
      <c r="B35" s="343"/>
      <c r="C35" s="172"/>
      <c r="D35" s="173"/>
      <c r="E35" s="172"/>
      <c r="F35" s="172"/>
      <c r="G35" s="174">
        <f>SUM(G32:G34)</f>
        <v>0</v>
      </c>
      <c r="H35" s="168"/>
      <c r="I35" s="153"/>
      <c r="J35" s="153"/>
    </row>
    <row r="36" spans="1:10" ht="18.75" customHeight="1">
      <c r="A36" s="162" t="s">
        <v>239</v>
      </c>
      <c r="B36" s="326" t="s">
        <v>170</v>
      </c>
      <c r="C36" s="347"/>
      <c r="D36" s="347"/>
      <c r="E36" s="347"/>
      <c r="F36" s="347"/>
      <c r="G36" s="347"/>
      <c r="H36" s="348"/>
      <c r="I36" s="153"/>
      <c r="J36" s="153"/>
    </row>
    <row r="37" spans="1:10" s="181" customFormat="1" ht="12.75" customHeight="1">
      <c r="A37" s="163" t="s">
        <v>240</v>
      </c>
      <c r="B37" s="164" t="s">
        <v>242</v>
      </c>
      <c r="C37" s="165" t="str">
        <f>'BPU matériel'!A131</f>
        <v>M84</v>
      </c>
      <c r="D37" s="255">
        <f>'BPU matériel'!E131</f>
        <v>0</v>
      </c>
      <c r="E37" s="166" t="s">
        <v>181</v>
      </c>
      <c r="F37" s="166">
        <v>4</v>
      </c>
      <c r="G37" s="167">
        <f>D37*F37</f>
        <v>0</v>
      </c>
      <c r="H37" s="175"/>
      <c r="I37" s="180"/>
      <c r="J37" s="180"/>
    </row>
    <row r="38" spans="1:10" s="181" customFormat="1" ht="12.75" customHeight="1">
      <c r="A38" s="163" t="s">
        <v>241</v>
      </c>
      <c r="B38" s="164" t="s">
        <v>243</v>
      </c>
      <c r="C38" s="165" t="str">
        <f>'BPU matériel'!A132</f>
        <v>M85</v>
      </c>
      <c r="D38" s="255">
        <f>'BPU matériel'!E132</f>
        <v>0</v>
      </c>
      <c r="E38" s="166" t="s">
        <v>181</v>
      </c>
      <c r="F38" s="166">
        <v>4</v>
      </c>
      <c r="G38" s="167">
        <f>D38*F38</f>
        <v>0</v>
      </c>
      <c r="H38" s="175"/>
      <c r="I38" s="180"/>
      <c r="J38" s="180"/>
    </row>
    <row r="39" spans="1:10" ht="12.75" customHeight="1">
      <c r="A39" s="329" t="s">
        <v>238</v>
      </c>
      <c r="B39" s="343"/>
      <c r="C39" s="172"/>
      <c r="D39" s="173"/>
      <c r="E39" s="172"/>
      <c r="F39" s="172"/>
      <c r="G39" s="174">
        <f>SUM(G37:G38)</f>
        <v>0</v>
      </c>
      <c r="H39" s="168"/>
      <c r="I39" s="153"/>
      <c r="J39" s="153"/>
    </row>
    <row r="40" spans="1:10" ht="12.75" customHeight="1">
      <c r="A40" s="191"/>
      <c r="B40" s="192" t="s">
        <v>244</v>
      </c>
      <c r="C40" s="193"/>
      <c r="D40" s="194"/>
      <c r="E40" s="193"/>
      <c r="F40" s="193"/>
      <c r="G40" s="195">
        <f>SUM(G23+G26+G30+G35+G39)</f>
        <v>0</v>
      </c>
      <c r="H40" s="196"/>
      <c r="I40" s="153"/>
      <c r="J40" s="153"/>
    </row>
    <row r="41" spans="1:10" ht="12.75" customHeight="1">
      <c r="A41" s="182"/>
      <c r="B41" s="197"/>
      <c r="C41" s="172"/>
      <c r="D41" s="173"/>
      <c r="E41" s="172"/>
      <c r="F41" s="172"/>
      <c r="G41" s="185"/>
      <c r="H41" s="168"/>
      <c r="I41" s="153"/>
      <c r="J41" s="153"/>
    </row>
    <row r="42" spans="1:10" ht="12.75" customHeight="1">
      <c r="A42" s="161" t="s">
        <v>245</v>
      </c>
      <c r="B42" s="344" t="s">
        <v>246</v>
      </c>
      <c r="C42" s="345"/>
      <c r="D42" s="345"/>
      <c r="E42" s="345"/>
      <c r="F42" s="345"/>
      <c r="G42" s="345"/>
      <c r="H42" s="346"/>
      <c r="I42" s="153"/>
      <c r="J42" s="153"/>
    </row>
    <row r="43" spans="1:10" ht="18.75" customHeight="1">
      <c r="A43" s="162" t="s">
        <v>247</v>
      </c>
      <c r="B43" s="326" t="s">
        <v>426</v>
      </c>
      <c r="C43" s="347"/>
      <c r="D43" s="347"/>
      <c r="E43" s="347"/>
      <c r="F43" s="347"/>
      <c r="G43" s="347"/>
      <c r="H43" s="348"/>
      <c r="I43" s="153"/>
      <c r="J43" s="153"/>
    </row>
    <row r="44" spans="1:10" s="177" customFormat="1" ht="12.75" customHeight="1">
      <c r="A44" s="163" t="s">
        <v>249</v>
      </c>
      <c r="B44" s="164" t="s">
        <v>250</v>
      </c>
      <c r="C44" s="165" t="str">
        <f>'BPU personnel'!A8</f>
        <v>P1</v>
      </c>
      <c r="D44" s="255">
        <f>'BPU personnel'!C8</f>
        <v>0</v>
      </c>
      <c r="E44" s="198" t="s">
        <v>262</v>
      </c>
      <c r="F44" s="198">
        <v>8</v>
      </c>
      <c r="G44" s="167">
        <f>D44*F44</f>
        <v>0</v>
      </c>
      <c r="H44" s="175"/>
      <c r="I44" s="176"/>
      <c r="J44" s="176"/>
    </row>
    <row r="45" spans="1:10" s="177" customFormat="1" ht="12.75" customHeight="1">
      <c r="A45" s="163" t="s">
        <v>251</v>
      </c>
      <c r="B45" s="164" t="s">
        <v>4</v>
      </c>
      <c r="C45" s="165" t="str">
        <f>'BPU personnel'!A10</f>
        <v>P3</v>
      </c>
      <c r="D45" s="255">
        <f>'BPU personnel'!C10</f>
        <v>0</v>
      </c>
      <c r="E45" s="198" t="s">
        <v>262</v>
      </c>
      <c r="F45" s="198">
        <v>8</v>
      </c>
      <c r="G45" s="167">
        <f>D45*F45</f>
        <v>0</v>
      </c>
      <c r="H45" s="175"/>
      <c r="I45" s="176"/>
      <c r="J45" s="176"/>
    </row>
    <row r="46" spans="1:10" s="177" customFormat="1" ht="12.75" customHeight="1">
      <c r="A46" s="163" t="s">
        <v>252</v>
      </c>
      <c r="B46" s="164" t="s">
        <v>7</v>
      </c>
      <c r="C46" s="165" t="str">
        <f>'BPU personnel'!A13</f>
        <v>P6</v>
      </c>
      <c r="D46" s="255">
        <f>'BPU personnel'!C13</f>
        <v>0</v>
      </c>
      <c r="E46" s="198" t="s">
        <v>262</v>
      </c>
      <c r="F46" s="198">
        <v>8</v>
      </c>
      <c r="G46" s="167">
        <f>D46*F46</f>
        <v>0</v>
      </c>
      <c r="H46" s="175"/>
      <c r="I46" s="176"/>
      <c r="J46" s="176"/>
    </row>
    <row r="47" spans="1:10" s="177" customFormat="1" ht="12.75" customHeight="1">
      <c r="A47" s="163" t="s">
        <v>253</v>
      </c>
      <c r="B47" s="164" t="s">
        <v>16</v>
      </c>
      <c r="C47" s="165" t="str">
        <f>'BPU personnel'!A16</f>
        <v>P7</v>
      </c>
      <c r="D47" s="255">
        <f>'BPU personnel'!C16</f>
        <v>0</v>
      </c>
      <c r="E47" s="198" t="s">
        <v>262</v>
      </c>
      <c r="F47" s="199">
        <v>8</v>
      </c>
      <c r="G47" s="167">
        <f>D47*F47</f>
        <v>0</v>
      </c>
      <c r="H47" s="175"/>
      <c r="I47" s="176"/>
      <c r="J47" s="176"/>
    </row>
    <row r="48" spans="1:10" s="177" customFormat="1" ht="12.75" customHeight="1">
      <c r="A48" s="163" t="s">
        <v>394</v>
      </c>
      <c r="B48" s="265" t="s">
        <v>22</v>
      </c>
      <c r="C48" s="165" t="str">
        <f>'BPU personnel'!A23</f>
        <v>P10</v>
      </c>
      <c r="D48" s="255">
        <f>'BPU personnel'!C23</f>
        <v>0</v>
      </c>
      <c r="E48" s="198" t="s">
        <v>262</v>
      </c>
      <c r="F48" s="166">
        <v>4</v>
      </c>
      <c r="G48" s="167">
        <f>D48*F48</f>
        <v>0</v>
      </c>
      <c r="H48" s="175"/>
      <c r="I48" s="176"/>
      <c r="J48" s="176"/>
    </row>
    <row r="49" spans="1:10" s="170" customFormat="1" ht="12.75" customHeight="1">
      <c r="A49" s="329" t="s">
        <v>254</v>
      </c>
      <c r="B49" s="343"/>
      <c r="C49" s="184"/>
      <c r="D49" s="173"/>
      <c r="E49" s="172"/>
      <c r="F49" s="172"/>
      <c r="G49" s="174">
        <f>SUM(G44:G48)</f>
        <v>0</v>
      </c>
      <c r="H49" s="168"/>
      <c r="I49" s="169"/>
      <c r="J49" s="169"/>
    </row>
    <row r="50" spans="1:10" s="170" customFormat="1" ht="18.75" customHeight="1">
      <c r="A50" s="162" t="s">
        <v>255</v>
      </c>
      <c r="B50" s="326" t="s">
        <v>402</v>
      </c>
      <c r="C50" s="347"/>
      <c r="D50" s="347"/>
      <c r="E50" s="347"/>
      <c r="F50" s="347"/>
      <c r="G50" s="347"/>
      <c r="H50" s="348"/>
      <c r="I50" s="169"/>
      <c r="J50" s="169"/>
    </row>
    <row r="51" spans="1:10" s="177" customFormat="1" ht="12.75" customHeight="1">
      <c r="A51" s="163" t="s">
        <v>256</v>
      </c>
      <c r="B51" s="164" t="s">
        <v>250</v>
      </c>
      <c r="C51" s="165" t="str">
        <f>'BPU personnel'!A8</f>
        <v>P1</v>
      </c>
      <c r="D51" s="255">
        <f>'BPU personnel'!F8</f>
        <v>0</v>
      </c>
      <c r="E51" s="166" t="s">
        <v>393</v>
      </c>
      <c r="F51" s="166">
        <v>3</v>
      </c>
      <c r="G51" s="167">
        <f>D51*F51</f>
        <v>0</v>
      </c>
      <c r="H51" s="175"/>
      <c r="I51" s="176"/>
      <c r="J51" s="176"/>
    </row>
    <row r="52" spans="1:10" s="177" customFormat="1" ht="12.75" customHeight="1">
      <c r="A52" s="163" t="s">
        <v>257</v>
      </c>
      <c r="B52" s="164" t="s">
        <v>7</v>
      </c>
      <c r="C52" s="165" t="str">
        <f>'BPU personnel'!A13</f>
        <v>P6</v>
      </c>
      <c r="D52" s="255">
        <f>'BPU personnel'!F13</f>
        <v>0</v>
      </c>
      <c r="E52" s="166" t="s">
        <v>393</v>
      </c>
      <c r="F52" s="166">
        <v>3</v>
      </c>
      <c r="G52" s="167">
        <f>D52*F52</f>
        <v>0</v>
      </c>
      <c r="H52" s="175"/>
      <c r="I52" s="176"/>
      <c r="J52" s="176"/>
    </row>
    <row r="53" spans="1:10" s="177" customFormat="1" ht="12.75" customHeight="1">
      <c r="A53" s="163" t="s">
        <v>258</v>
      </c>
      <c r="B53" s="164" t="s">
        <v>16</v>
      </c>
      <c r="C53" s="165" t="str">
        <f>'BPU personnel'!A16</f>
        <v>P7</v>
      </c>
      <c r="D53" s="255">
        <f>'BPU personnel'!F16</f>
        <v>0</v>
      </c>
      <c r="E53" s="166" t="s">
        <v>393</v>
      </c>
      <c r="F53" s="166">
        <v>3</v>
      </c>
      <c r="G53" s="167">
        <f>D53*F53</f>
        <v>0</v>
      </c>
      <c r="H53" s="175"/>
      <c r="I53" s="176"/>
      <c r="J53" s="176"/>
    </row>
    <row r="54" spans="1:10" s="177" customFormat="1" ht="12.75" customHeight="1">
      <c r="A54" s="163" t="s">
        <v>259</v>
      </c>
      <c r="B54" s="164" t="s">
        <v>260</v>
      </c>
      <c r="C54" s="165" t="str">
        <f>'BPU personnel'!A10</f>
        <v>P3</v>
      </c>
      <c r="D54" s="255">
        <f>'BPU personnel'!F10</f>
        <v>0</v>
      </c>
      <c r="E54" s="166" t="s">
        <v>393</v>
      </c>
      <c r="F54" s="166">
        <v>3</v>
      </c>
      <c r="G54" s="167">
        <f>D54*F54</f>
        <v>0</v>
      </c>
      <c r="H54" s="175"/>
      <c r="I54" s="176"/>
      <c r="J54" s="176"/>
    </row>
    <row r="55" spans="1:10" s="177" customFormat="1">
      <c r="A55" s="163" t="s">
        <v>261</v>
      </c>
      <c r="B55" s="200" t="s">
        <v>22</v>
      </c>
      <c r="C55" s="201" t="str">
        <f>'BPU personnel'!A9</f>
        <v>P2</v>
      </c>
      <c r="D55" s="257">
        <f>'BPU personnel'!C23</f>
        <v>0</v>
      </c>
      <c r="E55" s="166" t="s">
        <v>262</v>
      </c>
      <c r="F55" s="166">
        <v>4</v>
      </c>
      <c r="G55" s="167">
        <f>D55*F55</f>
        <v>0</v>
      </c>
      <c r="H55" s="175"/>
      <c r="I55" s="176"/>
      <c r="J55" s="176"/>
    </row>
    <row r="56" spans="1:10" ht="12.75" customHeight="1">
      <c r="A56" s="329" t="s">
        <v>263</v>
      </c>
      <c r="B56" s="343"/>
      <c r="C56" s="202"/>
      <c r="D56" s="173"/>
      <c r="E56" s="172"/>
      <c r="F56" s="172"/>
      <c r="G56" s="174">
        <f>SUM(G51:G55)</f>
        <v>0</v>
      </c>
      <c r="H56" s="168"/>
      <c r="I56" s="153"/>
      <c r="J56" s="153"/>
    </row>
    <row r="57" spans="1:10" ht="12.75" customHeight="1">
      <c r="A57" s="182"/>
      <c r="B57" s="203"/>
      <c r="C57" s="202"/>
      <c r="D57" s="173"/>
      <c r="E57" s="172"/>
      <c r="F57" s="172"/>
      <c r="G57" s="174"/>
      <c r="H57" s="168"/>
      <c r="I57" s="153"/>
      <c r="J57" s="153"/>
    </row>
    <row r="58" spans="1:10" ht="12.75" customHeight="1">
      <c r="A58" s="191"/>
      <c r="B58" s="192" t="s">
        <v>264</v>
      </c>
      <c r="C58" s="204"/>
      <c r="D58" s="194"/>
      <c r="E58" s="193"/>
      <c r="F58" s="193"/>
      <c r="G58" s="195">
        <f>G49+G56</f>
        <v>0</v>
      </c>
      <c r="H58" s="196"/>
      <c r="I58" s="153"/>
      <c r="J58" s="153"/>
    </row>
    <row r="59" spans="1:10" ht="12.75" customHeight="1">
      <c r="A59" s="191"/>
      <c r="B59" s="205" t="s">
        <v>265</v>
      </c>
      <c r="C59" s="206"/>
      <c r="D59" s="207"/>
      <c r="E59" s="208"/>
      <c r="F59" s="208"/>
      <c r="G59" s="209">
        <f>G40+G58</f>
        <v>0</v>
      </c>
      <c r="H59" s="210"/>
      <c r="I59" s="153"/>
      <c r="J59" s="153"/>
    </row>
    <row r="60" spans="1:10" ht="12.75" customHeight="1">
      <c r="A60" s="191"/>
      <c r="B60" s="197"/>
      <c r="C60" s="202"/>
      <c r="D60" s="173"/>
      <c r="E60" s="172"/>
      <c r="F60" s="172"/>
      <c r="G60" s="185"/>
      <c r="H60" s="168"/>
      <c r="I60" s="153"/>
      <c r="J60" s="153"/>
    </row>
    <row r="61" spans="1:10" ht="12.75" customHeight="1">
      <c r="A61" s="191"/>
      <c r="B61" s="211" t="s">
        <v>266</v>
      </c>
      <c r="C61" s="206"/>
      <c r="D61" s="207"/>
      <c r="E61" s="208"/>
      <c r="F61" s="208"/>
      <c r="G61" s="209">
        <f>G59*H8</f>
        <v>0</v>
      </c>
      <c r="H61" s="210"/>
      <c r="I61" s="153"/>
      <c r="J61" s="153"/>
    </row>
    <row r="62" spans="1:10" s="213" customFormat="1" ht="12.75" customHeight="1">
      <c r="A62" s="182"/>
      <c r="B62" s="197"/>
      <c r="C62" s="202"/>
      <c r="D62" s="173"/>
      <c r="E62" s="172"/>
      <c r="F62" s="172"/>
      <c r="G62" s="185"/>
      <c r="H62" s="168"/>
      <c r="I62" s="212"/>
      <c r="J62" s="212"/>
    </row>
    <row r="63" spans="1:10">
      <c r="A63" s="214">
        <v>2</v>
      </c>
      <c r="B63" s="349" t="s">
        <v>267</v>
      </c>
      <c r="C63" s="350"/>
      <c r="D63" s="350"/>
      <c r="E63" s="350"/>
      <c r="F63" s="350"/>
      <c r="G63" s="351"/>
      <c r="H63" s="157">
        <v>1</v>
      </c>
      <c r="I63" s="153"/>
      <c r="J63" s="153"/>
    </row>
    <row r="64" spans="1:10" s="160" customFormat="1" ht="12.75" customHeight="1">
      <c r="A64" s="370"/>
      <c r="B64" s="372" t="s">
        <v>404</v>
      </c>
      <c r="C64" s="373"/>
      <c r="D64" s="373"/>
      <c r="E64" s="373"/>
      <c r="F64" s="373"/>
      <c r="G64" s="373"/>
      <c r="H64" s="374"/>
      <c r="I64" s="159"/>
      <c r="J64" s="159"/>
    </row>
    <row r="65" spans="1:10" s="160" customFormat="1" ht="12.75" customHeight="1">
      <c r="A65" s="370"/>
      <c r="B65" s="361" t="s">
        <v>405</v>
      </c>
      <c r="C65" s="362"/>
      <c r="D65" s="362"/>
      <c r="E65" s="362"/>
      <c r="F65" s="362"/>
      <c r="G65" s="362"/>
      <c r="H65" s="374"/>
      <c r="I65" s="159"/>
      <c r="J65" s="159"/>
    </row>
    <row r="66" spans="1:10" s="160" customFormat="1" ht="12.75" customHeight="1">
      <c r="A66" s="371"/>
      <c r="B66" s="361" t="s">
        <v>406</v>
      </c>
      <c r="C66" s="362"/>
      <c r="D66" s="362"/>
      <c r="E66" s="362"/>
      <c r="F66" s="362"/>
      <c r="G66" s="362"/>
      <c r="H66" s="375"/>
      <c r="I66" s="159"/>
      <c r="J66" s="159"/>
    </row>
    <row r="67" spans="1:10">
      <c r="A67" s="161" t="s">
        <v>268</v>
      </c>
      <c r="B67" s="344" t="s">
        <v>187</v>
      </c>
      <c r="C67" s="345"/>
      <c r="D67" s="345"/>
      <c r="E67" s="345"/>
      <c r="F67" s="345"/>
      <c r="G67" s="345"/>
      <c r="H67" s="346"/>
      <c r="I67" s="153"/>
      <c r="J67" s="153"/>
    </row>
    <row r="68" spans="1:10" ht="18" customHeight="1">
      <c r="A68" s="162" t="s">
        <v>269</v>
      </c>
      <c r="B68" s="326" t="s">
        <v>216</v>
      </c>
      <c r="C68" s="347"/>
      <c r="D68" s="347"/>
      <c r="E68" s="347"/>
      <c r="F68" s="347"/>
      <c r="G68" s="347"/>
      <c r="H68" s="348"/>
      <c r="I68" s="153"/>
      <c r="J68" s="153"/>
    </row>
    <row r="69" spans="1:10" s="177" customFormat="1">
      <c r="A69" s="163" t="s">
        <v>270</v>
      </c>
      <c r="B69" s="164" t="s">
        <v>217</v>
      </c>
      <c r="C69" s="165" t="str">
        <f>'BPU matériel'!A43</f>
        <v>M29</v>
      </c>
      <c r="D69" s="255">
        <f>'BPU matériel'!E43</f>
        <v>0</v>
      </c>
      <c r="E69" s="166" t="s">
        <v>181</v>
      </c>
      <c r="F69" s="166">
        <v>1</v>
      </c>
      <c r="G69" s="167">
        <f>D69*F69</f>
        <v>0</v>
      </c>
      <c r="H69" s="175"/>
      <c r="I69" s="176"/>
      <c r="J69" s="176"/>
    </row>
    <row r="70" spans="1:10" s="181" customFormat="1" ht="12.75" customHeight="1">
      <c r="A70" s="163" t="s">
        <v>271</v>
      </c>
      <c r="B70" s="164" t="s">
        <v>390</v>
      </c>
      <c r="C70" s="165" t="str">
        <f>'BPU matériel'!A38</f>
        <v>M24</v>
      </c>
      <c r="D70" s="255">
        <f>'BPU matériel'!E38</f>
        <v>0</v>
      </c>
      <c r="E70" s="166" t="s">
        <v>181</v>
      </c>
      <c r="F70" s="166">
        <v>1</v>
      </c>
      <c r="G70" s="167">
        <f t="shared" ref="G70:G75" si="1">D70*F70</f>
        <v>0</v>
      </c>
      <c r="H70" s="175"/>
      <c r="I70" s="180"/>
      <c r="J70" s="180"/>
    </row>
    <row r="71" spans="1:10" s="181" customFormat="1" ht="12.75" customHeight="1">
      <c r="A71" s="163" t="s">
        <v>272</v>
      </c>
      <c r="B71" s="164" t="s">
        <v>273</v>
      </c>
      <c r="C71" s="165" t="str">
        <f>'BPU matériel'!A116</f>
        <v>M74</v>
      </c>
      <c r="D71" s="255">
        <f>'BPU matériel'!E116</f>
        <v>0</v>
      </c>
      <c r="E71" s="166" t="s">
        <v>181</v>
      </c>
      <c r="F71" s="166">
        <v>1</v>
      </c>
      <c r="G71" s="167">
        <f t="shared" si="1"/>
        <v>0</v>
      </c>
      <c r="H71" s="175"/>
      <c r="I71" s="180"/>
      <c r="J71" s="180"/>
    </row>
    <row r="72" spans="1:10" s="177" customFormat="1">
      <c r="A72" s="163" t="s">
        <v>274</v>
      </c>
      <c r="B72" s="164" t="s">
        <v>71</v>
      </c>
      <c r="C72" s="165" t="str">
        <f>'BPU matériel'!A79</f>
        <v>M47</v>
      </c>
      <c r="D72" s="255">
        <f>'BPU matériel'!E79</f>
        <v>0</v>
      </c>
      <c r="E72" s="166" t="s">
        <v>181</v>
      </c>
      <c r="F72" s="166">
        <v>2</v>
      </c>
      <c r="G72" s="167">
        <f t="shared" si="1"/>
        <v>0</v>
      </c>
      <c r="H72" s="175"/>
      <c r="I72" s="176"/>
      <c r="J72" s="176"/>
    </row>
    <row r="73" spans="1:10" s="181" customFormat="1" ht="12.75" customHeight="1">
      <c r="A73" s="163" t="s">
        <v>275</v>
      </c>
      <c r="B73" s="164" t="s">
        <v>220</v>
      </c>
      <c r="C73" s="165" t="str">
        <f>'BPU matériel'!A81</f>
        <v>M49</v>
      </c>
      <c r="D73" s="255">
        <f>'BPU matériel'!E81</f>
        <v>0</v>
      </c>
      <c r="E73" s="166" t="s">
        <v>181</v>
      </c>
      <c r="F73" s="166">
        <v>1</v>
      </c>
      <c r="G73" s="167">
        <f t="shared" si="1"/>
        <v>0</v>
      </c>
      <c r="H73" s="175"/>
      <c r="I73" s="180"/>
      <c r="J73" s="180"/>
    </row>
    <row r="74" spans="1:10" s="177" customFormat="1">
      <c r="A74" s="163" t="s">
        <v>276</v>
      </c>
      <c r="B74" s="164" t="s">
        <v>387</v>
      </c>
      <c r="C74" s="165" t="str">
        <f>'BPU matériel'!A51</f>
        <v>M30</v>
      </c>
      <c r="D74" s="255">
        <f>'BPU matériel'!E51</f>
        <v>0</v>
      </c>
      <c r="E74" s="166" t="s">
        <v>181</v>
      </c>
      <c r="F74" s="166">
        <v>2</v>
      </c>
      <c r="G74" s="167">
        <f t="shared" si="1"/>
        <v>0</v>
      </c>
      <c r="H74" s="175"/>
      <c r="I74" s="176"/>
      <c r="J74" s="176"/>
    </row>
    <row r="75" spans="1:10" s="181" customFormat="1" ht="12.75" customHeight="1">
      <c r="A75" s="163" t="s">
        <v>277</v>
      </c>
      <c r="B75" s="164" t="s">
        <v>279</v>
      </c>
      <c r="C75" s="165" t="str">
        <f>'BPU matériel'!A26</f>
        <v>M19</v>
      </c>
      <c r="D75" s="255">
        <f>'BPU matériel'!E26</f>
        <v>0</v>
      </c>
      <c r="E75" s="166" t="s">
        <v>181</v>
      </c>
      <c r="F75" s="166">
        <v>1</v>
      </c>
      <c r="G75" s="167">
        <f t="shared" si="1"/>
        <v>0</v>
      </c>
      <c r="H75" s="175"/>
      <c r="I75" s="180"/>
      <c r="J75" s="180"/>
    </row>
    <row r="76" spans="1:10" s="181" customFormat="1" ht="12.75" customHeight="1">
      <c r="A76" s="163" t="s">
        <v>278</v>
      </c>
      <c r="B76" s="164" t="s">
        <v>194</v>
      </c>
      <c r="C76" s="165" t="str">
        <f>'BPU matériel'!A20</f>
        <v>M13</v>
      </c>
      <c r="D76" s="255">
        <f>'BPU matériel'!E20</f>
        <v>0</v>
      </c>
      <c r="E76" s="166" t="s">
        <v>181</v>
      </c>
      <c r="F76" s="166">
        <v>1</v>
      </c>
      <c r="G76" s="167">
        <f>D76*F76</f>
        <v>0</v>
      </c>
      <c r="H76" s="175"/>
      <c r="I76" s="180"/>
      <c r="J76" s="180"/>
    </row>
    <row r="77" spans="1:10" ht="12.75" customHeight="1">
      <c r="A77" s="182"/>
      <c r="B77" s="183" t="s">
        <v>224</v>
      </c>
      <c r="C77" s="202"/>
      <c r="D77" s="179"/>
      <c r="E77" s="172"/>
      <c r="F77" s="172"/>
      <c r="G77" s="185"/>
      <c r="H77" s="168"/>
      <c r="I77" s="153"/>
      <c r="J77" s="153"/>
    </row>
    <row r="78" spans="1:10" ht="12.75" customHeight="1">
      <c r="A78" s="329" t="s">
        <v>280</v>
      </c>
      <c r="B78" s="343"/>
      <c r="C78" s="215"/>
      <c r="D78" s="187"/>
      <c r="E78" s="186"/>
      <c r="F78" s="186"/>
      <c r="G78" s="174">
        <f>SUM(G69:G76)</f>
        <v>0</v>
      </c>
      <c r="H78" s="168"/>
      <c r="I78" s="153"/>
      <c r="J78" s="153"/>
    </row>
    <row r="79" spans="1:10" ht="18.75" customHeight="1">
      <c r="A79" s="162" t="s">
        <v>281</v>
      </c>
      <c r="B79" s="326" t="s">
        <v>170</v>
      </c>
      <c r="C79" s="347"/>
      <c r="D79" s="347"/>
      <c r="E79" s="347"/>
      <c r="F79" s="347"/>
      <c r="G79" s="347"/>
      <c r="H79" s="348"/>
      <c r="I79" s="153"/>
      <c r="J79" s="153"/>
    </row>
    <row r="80" spans="1:10" s="177" customFormat="1">
      <c r="A80" s="163" t="s">
        <v>282</v>
      </c>
      <c r="B80" s="164" t="s">
        <v>391</v>
      </c>
      <c r="C80" s="165" t="str">
        <f>'BPU matériel'!A134</f>
        <v>M87</v>
      </c>
      <c r="D80" s="255">
        <f>'BPU matériel'!E134</f>
        <v>0</v>
      </c>
      <c r="E80" s="166" t="s">
        <v>181</v>
      </c>
      <c r="F80" s="166">
        <v>2</v>
      </c>
      <c r="G80" s="167">
        <f>D80*F80</f>
        <v>0</v>
      </c>
      <c r="H80" s="175"/>
      <c r="I80" s="176"/>
      <c r="J80" s="176"/>
    </row>
    <row r="81" spans="1:23" ht="12.75" customHeight="1">
      <c r="A81" s="329" t="s">
        <v>283</v>
      </c>
      <c r="B81" s="343"/>
      <c r="C81" s="202"/>
      <c r="D81" s="173"/>
      <c r="E81" s="172"/>
      <c r="F81" s="172"/>
      <c r="G81" s="174">
        <f>G80</f>
        <v>0</v>
      </c>
      <c r="H81" s="168"/>
      <c r="I81" s="153"/>
      <c r="J81" s="153"/>
    </row>
    <row r="82" spans="1:23" s="219" customFormat="1" ht="12.75" customHeight="1">
      <c r="A82" s="191"/>
      <c r="B82" s="192" t="s">
        <v>284</v>
      </c>
      <c r="C82" s="204"/>
      <c r="D82" s="194"/>
      <c r="E82" s="193"/>
      <c r="F82" s="193"/>
      <c r="G82" s="216">
        <f>G78+G81</f>
        <v>0</v>
      </c>
      <c r="H82" s="196"/>
      <c r="I82" s="217"/>
      <c r="J82" s="217"/>
      <c r="K82" s="218"/>
      <c r="L82" s="218"/>
      <c r="M82" s="218"/>
      <c r="N82" s="218"/>
      <c r="O82" s="218"/>
      <c r="P82" s="218"/>
      <c r="Q82" s="218"/>
      <c r="R82" s="218"/>
      <c r="S82" s="218"/>
      <c r="T82" s="218"/>
      <c r="U82" s="218"/>
      <c r="V82" s="218"/>
      <c r="W82" s="218"/>
    </row>
    <row r="83" spans="1:23" ht="12.75" customHeight="1">
      <c r="A83" s="358"/>
      <c r="B83" s="359"/>
      <c r="C83" s="359"/>
      <c r="D83" s="359"/>
      <c r="E83" s="359"/>
      <c r="F83" s="359"/>
      <c r="G83" s="359"/>
      <c r="H83" s="360"/>
      <c r="I83" s="153"/>
      <c r="J83" s="153"/>
    </row>
    <row r="84" spans="1:23">
      <c r="A84" s="161" t="s">
        <v>285</v>
      </c>
      <c r="B84" s="344" t="s">
        <v>246</v>
      </c>
      <c r="C84" s="345"/>
      <c r="D84" s="345"/>
      <c r="E84" s="345"/>
      <c r="F84" s="345"/>
      <c r="G84" s="345"/>
      <c r="H84" s="346"/>
      <c r="I84" s="153"/>
      <c r="J84" s="153"/>
    </row>
    <row r="85" spans="1:23" ht="18.75" customHeight="1">
      <c r="A85" s="162" t="s">
        <v>286</v>
      </c>
      <c r="B85" s="326" t="s">
        <v>403</v>
      </c>
      <c r="C85" s="347"/>
      <c r="D85" s="347"/>
      <c r="E85" s="347"/>
      <c r="F85" s="347"/>
      <c r="G85" s="347"/>
      <c r="H85" s="348"/>
      <c r="I85" s="153"/>
      <c r="J85" s="153"/>
    </row>
    <row r="86" spans="1:23" s="177" customFormat="1">
      <c r="A86" s="163" t="s">
        <v>287</v>
      </c>
      <c r="B86" s="164" t="s">
        <v>288</v>
      </c>
      <c r="C86" s="165" t="str">
        <f>'BPU personnel'!A12</f>
        <v>P5</v>
      </c>
      <c r="D86" s="255">
        <f>'BPU personnel'!C12</f>
        <v>0</v>
      </c>
      <c r="E86" s="166" t="s">
        <v>262</v>
      </c>
      <c r="F86" s="166">
        <v>8</v>
      </c>
      <c r="G86" s="167">
        <f>D86*F86</f>
        <v>0</v>
      </c>
      <c r="H86" s="175"/>
      <c r="I86" s="176"/>
      <c r="J86" s="176"/>
    </row>
    <row r="87" spans="1:23" s="177" customFormat="1">
      <c r="A87" s="163" t="s">
        <v>289</v>
      </c>
      <c r="B87" s="164" t="s">
        <v>7</v>
      </c>
      <c r="C87" s="165" t="str">
        <f>'BPU personnel'!A13</f>
        <v>P6</v>
      </c>
      <c r="D87" s="255">
        <f>'BPU personnel'!C13</f>
        <v>0</v>
      </c>
      <c r="E87" s="166" t="s">
        <v>262</v>
      </c>
      <c r="F87" s="166">
        <v>8</v>
      </c>
      <c r="G87" s="167">
        <f>D87*F87</f>
        <v>0</v>
      </c>
      <c r="H87" s="175"/>
      <c r="I87" s="176"/>
      <c r="J87" s="176"/>
    </row>
    <row r="88" spans="1:23" s="177" customFormat="1">
      <c r="A88" s="163" t="s">
        <v>290</v>
      </c>
      <c r="B88" s="164" t="s">
        <v>22</v>
      </c>
      <c r="C88" s="165" t="str">
        <f>'BPU personnel'!A23</f>
        <v>P10</v>
      </c>
      <c r="D88" s="255">
        <f>'BPU personnel'!C23</f>
        <v>0</v>
      </c>
      <c r="E88" s="166" t="s">
        <v>262</v>
      </c>
      <c r="F88" s="166">
        <v>4</v>
      </c>
      <c r="G88" s="167">
        <f>D88*F88</f>
        <v>0</v>
      </c>
      <c r="H88" s="175"/>
      <c r="I88" s="176"/>
      <c r="J88" s="176"/>
    </row>
    <row r="89" spans="1:23" ht="12.75" customHeight="1">
      <c r="A89" s="329" t="s">
        <v>291</v>
      </c>
      <c r="B89" s="343"/>
      <c r="C89" s="215"/>
      <c r="D89" s="187"/>
      <c r="E89" s="186"/>
      <c r="F89" s="186"/>
      <c r="G89" s="174">
        <f>SUM(G86:G88)</f>
        <v>0</v>
      </c>
      <c r="H89" s="168"/>
      <c r="I89" s="153"/>
      <c r="J89" s="153"/>
    </row>
    <row r="90" spans="1:23" s="177" customFormat="1">
      <c r="A90" s="163"/>
      <c r="B90" s="164"/>
      <c r="C90" s="165"/>
      <c r="D90" s="255"/>
      <c r="E90" s="166"/>
      <c r="F90" s="166"/>
      <c r="G90" s="167"/>
      <c r="H90" s="175"/>
      <c r="I90" s="176"/>
      <c r="J90" s="176"/>
    </row>
    <row r="91" spans="1:23" ht="18.75" customHeight="1">
      <c r="A91" s="162" t="s">
        <v>407</v>
      </c>
      <c r="B91" s="326" t="s">
        <v>332</v>
      </c>
      <c r="C91" s="347"/>
      <c r="D91" s="347"/>
      <c r="E91" s="347"/>
      <c r="F91" s="347"/>
      <c r="G91" s="347"/>
      <c r="H91" s="348"/>
      <c r="I91" s="153"/>
      <c r="J91" s="153"/>
    </row>
    <row r="92" spans="1:23" s="177" customFormat="1">
      <c r="A92" s="163" t="s">
        <v>408</v>
      </c>
      <c r="B92" s="164" t="s">
        <v>288</v>
      </c>
      <c r="C92" s="165" t="str">
        <f>'BPU personnel'!A12</f>
        <v>P5</v>
      </c>
      <c r="D92" s="255">
        <f>'BPU personnel'!F12</f>
        <v>0</v>
      </c>
      <c r="E92" s="166" t="s">
        <v>393</v>
      </c>
      <c r="F92" s="166">
        <v>2</v>
      </c>
      <c r="G92" s="167">
        <f>D92*F92</f>
        <v>0</v>
      </c>
      <c r="H92" s="175"/>
      <c r="I92" s="176"/>
      <c r="J92" s="176"/>
    </row>
    <row r="93" spans="1:23" s="177" customFormat="1">
      <c r="A93" s="163" t="s">
        <v>409</v>
      </c>
      <c r="B93" s="164" t="s">
        <v>7</v>
      </c>
      <c r="C93" s="165" t="str">
        <f>'BPU personnel'!A13</f>
        <v>P6</v>
      </c>
      <c r="D93" s="255">
        <f>'BPU personnel'!F13</f>
        <v>0</v>
      </c>
      <c r="E93" s="166" t="s">
        <v>393</v>
      </c>
      <c r="F93" s="166">
        <v>2</v>
      </c>
      <c r="G93" s="167">
        <f>D93*F93</f>
        <v>0</v>
      </c>
      <c r="H93" s="175"/>
      <c r="I93" s="176"/>
      <c r="J93" s="176"/>
    </row>
    <row r="94" spans="1:23" s="177" customFormat="1">
      <c r="A94" s="163" t="s">
        <v>410</v>
      </c>
      <c r="B94" s="164" t="s">
        <v>22</v>
      </c>
      <c r="C94" s="165" t="str">
        <f>'BPU personnel'!A23</f>
        <v>P10</v>
      </c>
      <c r="D94" s="255">
        <f>'BPU personnel'!C23</f>
        <v>0</v>
      </c>
      <c r="E94" s="166" t="s">
        <v>262</v>
      </c>
      <c r="F94" s="166">
        <v>4</v>
      </c>
      <c r="G94" s="167">
        <f>D94*F94</f>
        <v>0</v>
      </c>
      <c r="H94" s="175"/>
      <c r="I94" s="176"/>
      <c r="J94" s="176"/>
    </row>
    <row r="95" spans="1:23" ht="12.75" customHeight="1">
      <c r="A95" s="329" t="s">
        <v>411</v>
      </c>
      <c r="B95" s="343"/>
      <c r="C95" s="215"/>
      <c r="D95" s="187"/>
      <c r="E95" s="186"/>
      <c r="F95" s="186"/>
      <c r="G95" s="174">
        <f>SUM(G92:G94)</f>
        <v>0</v>
      </c>
      <c r="H95" s="168"/>
      <c r="I95" s="153"/>
      <c r="J95" s="153"/>
    </row>
    <row r="96" spans="1:23" s="177" customFormat="1">
      <c r="A96" s="163"/>
      <c r="B96" s="164"/>
      <c r="C96" s="165"/>
      <c r="D96" s="255"/>
      <c r="E96" s="166"/>
      <c r="F96" s="166"/>
      <c r="G96" s="167"/>
      <c r="H96" s="175"/>
      <c r="I96" s="176"/>
      <c r="J96" s="176"/>
    </row>
    <row r="97" spans="1:10" ht="12.75" customHeight="1">
      <c r="A97" s="191"/>
      <c r="B97" s="192" t="s">
        <v>292</v>
      </c>
      <c r="C97" s="221"/>
      <c r="D97" s="194"/>
      <c r="E97" s="193"/>
      <c r="F97" s="193"/>
      <c r="G97" s="195">
        <f>G89+G95</f>
        <v>0</v>
      </c>
      <c r="H97" s="196"/>
      <c r="I97" s="153"/>
      <c r="J97" s="153"/>
    </row>
    <row r="98" spans="1:10">
      <c r="A98" s="182"/>
      <c r="B98" s="197"/>
      <c r="C98" s="220"/>
      <c r="D98" s="173"/>
      <c r="E98" s="172"/>
      <c r="F98" s="172"/>
      <c r="G98" s="185"/>
      <c r="H98" s="168"/>
      <c r="I98" s="153"/>
      <c r="J98" s="153"/>
    </row>
    <row r="99" spans="1:10">
      <c r="A99" s="191"/>
      <c r="B99" s="205" t="s">
        <v>293</v>
      </c>
      <c r="C99" s="222"/>
      <c r="D99" s="207"/>
      <c r="E99" s="208"/>
      <c r="F99" s="208"/>
      <c r="G99" s="209">
        <f>G82+G97</f>
        <v>0</v>
      </c>
      <c r="H99" s="210"/>
      <c r="I99" s="153"/>
      <c r="J99" s="153"/>
    </row>
    <row r="100" spans="1:10">
      <c r="A100" s="182"/>
      <c r="B100" s="197"/>
      <c r="C100" s="220"/>
      <c r="D100" s="173"/>
      <c r="E100" s="172"/>
      <c r="F100" s="172"/>
      <c r="G100" s="185"/>
      <c r="H100" s="168"/>
      <c r="I100" s="153"/>
      <c r="J100" s="153"/>
    </row>
    <row r="101" spans="1:10">
      <c r="A101" s="191"/>
      <c r="B101" s="211" t="s">
        <v>294</v>
      </c>
      <c r="C101" s="222"/>
      <c r="D101" s="223"/>
      <c r="E101" s="224"/>
      <c r="F101" s="208"/>
      <c r="G101" s="209">
        <f>G99*H63</f>
        <v>0</v>
      </c>
      <c r="H101" s="210"/>
      <c r="I101" s="153"/>
      <c r="J101" s="153"/>
    </row>
    <row r="102" spans="1:10">
      <c r="A102" s="358"/>
      <c r="B102" s="359"/>
      <c r="C102" s="359"/>
      <c r="D102" s="359"/>
      <c r="E102" s="359"/>
      <c r="F102" s="359"/>
      <c r="G102" s="359"/>
      <c r="H102" s="360"/>
      <c r="I102" s="153"/>
      <c r="J102" s="153"/>
    </row>
    <row r="103" spans="1:10">
      <c r="A103" s="214">
        <v>3</v>
      </c>
      <c r="B103" s="349" t="s">
        <v>295</v>
      </c>
      <c r="C103" s="350"/>
      <c r="D103" s="350"/>
      <c r="E103" s="350"/>
      <c r="F103" s="350"/>
      <c r="G103" s="351"/>
      <c r="H103" s="225">
        <v>1</v>
      </c>
      <c r="I103" s="153"/>
      <c r="J103" s="153"/>
    </row>
    <row r="104" spans="1:10" s="160" customFormat="1" ht="15.5">
      <c r="A104" s="226"/>
      <c r="B104" s="368" t="s">
        <v>414</v>
      </c>
      <c r="C104" s="369"/>
      <c r="D104" s="369"/>
      <c r="E104" s="369"/>
      <c r="F104" s="369"/>
      <c r="G104" s="369"/>
      <c r="H104" s="227"/>
      <c r="I104" s="159"/>
      <c r="J104" s="159"/>
    </row>
    <row r="105" spans="1:10">
      <c r="A105" s="161" t="s">
        <v>296</v>
      </c>
      <c r="B105" s="344" t="s">
        <v>187</v>
      </c>
      <c r="C105" s="345"/>
      <c r="D105" s="345"/>
      <c r="E105" s="345"/>
      <c r="F105" s="345"/>
      <c r="G105" s="345"/>
      <c r="H105" s="346"/>
      <c r="I105" s="153"/>
      <c r="J105" s="153"/>
    </row>
    <row r="106" spans="1:10" ht="18.75" customHeight="1">
      <c r="A106" s="162" t="s">
        <v>297</v>
      </c>
      <c r="B106" s="326" t="s">
        <v>298</v>
      </c>
      <c r="C106" s="347"/>
      <c r="D106" s="347"/>
      <c r="E106" s="347"/>
      <c r="F106" s="347"/>
      <c r="G106" s="347"/>
      <c r="H106" s="348"/>
      <c r="I106" s="153"/>
      <c r="J106" s="153"/>
    </row>
    <row r="107" spans="1:10" s="177" customFormat="1">
      <c r="A107" s="163" t="s">
        <v>299</v>
      </c>
      <c r="B107" s="164" t="s">
        <v>300</v>
      </c>
      <c r="C107" s="165" t="str">
        <f>'BPU matériel'!A8</f>
        <v>M1</v>
      </c>
      <c r="D107" s="255">
        <f>'BPU matériel'!E8</f>
        <v>0</v>
      </c>
      <c r="E107" s="166" t="s">
        <v>181</v>
      </c>
      <c r="F107" s="166">
        <v>1</v>
      </c>
      <c r="G107" s="167">
        <f>D107*F107</f>
        <v>0</v>
      </c>
      <c r="H107" s="175"/>
      <c r="I107" s="176"/>
      <c r="J107" s="176"/>
    </row>
    <row r="108" spans="1:10" s="181" customFormat="1" ht="12.75" customHeight="1">
      <c r="A108" s="163" t="s">
        <v>301</v>
      </c>
      <c r="B108" s="164" t="s">
        <v>302</v>
      </c>
      <c r="C108" s="165" t="str">
        <f>'BPU matériel'!A112</f>
        <v>M70</v>
      </c>
      <c r="D108" s="255">
        <f>'BPU matériel'!E112</f>
        <v>0</v>
      </c>
      <c r="E108" s="166" t="s">
        <v>181</v>
      </c>
      <c r="F108" s="166">
        <v>1</v>
      </c>
      <c r="G108" s="167">
        <f>D108*F108</f>
        <v>0</v>
      </c>
      <c r="H108" s="175"/>
      <c r="I108" s="180"/>
      <c r="J108" s="180"/>
    </row>
    <row r="109" spans="1:10" s="181" customFormat="1" ht="12.75" customHeight="1">
      <c r="A109" s="163" t="s">
        <v>303</v>
      </c>
      <c r="B109" s="164" t="s">
        <v>116</v>
      </c>
      <c r="C109" s="165" t="str">
        <f>'BPU matériel'!A23</f>
        <v>M16</v>
      </c>
      <c r="D109" s="255">
        <f>'BPU matériel'!E23</f>
        <v>0</v>
      </c>
      <c r="E109" s="166" t="s">
        <v>181</v>
      </c>
      <c r="F109" s="166">
        <v>1</v>
      </c>
      <c r="G109" s="167">
        <f>D109*F109</f>
        <v>0</v>
      </c>
      <c r="H109" s="175"/>
      <c r="I109" s="180"/>
      <c r="J109" s="180"/>
    </row>
    <row r="110" spans="1:10" ht="14.25" customHeight="1">
      <c r="A110" s="329" t="s">
        <v>304</v>
      </c>
      <c r="B110" s="343"/>
      <c r="C110" s="228"/>
      <c r="D110" s="173"/>
      <c r="E110" s="172"/>
      <c r="F110" s="172"/>
      <c r="G110" s="174">
        <f>SUM(G107:G109)</f>
        <v>0</v>
      </c>
      <c r="H110" s="168"/>
      <c r="I110" s="153"/>
      <c r="J110" s="153"/>
    </row>
    <row r="111" spans="1:10" ht="18.75" customHeight="1">
      <c r="A111" s="162" t="s">
        <v>305</v>
      </c>
      <c r="B111" s="326" t="s">
        <v>15</v>
      </c>
      <c r="C111" s="347"/>
      <c r="D111" s="347"/>
      <c r="E111" s="347"/>
      <c r="F111" s="347"/>
      <c r="G111" s="347"/>
      <c r="H111" s="348"/>
      <c r="I111" s="153"/>
      <c r="J111" s="153"/>
    </row>
    <row r="112" spans="1:10" s="177" customFormat="1">
      <c r="A112" s="163" t="s">
        <v>306</v>
      </c>
      <c r="B112" s="164" t="s">
        <v>235</v>
      </c>
      <c r="C112" s="165" t="str">
        <f>'BPU matériel'!A64</f>
        <v>M38</v>
      </c>
      <c r="D112" s="255">
        <f>'BPU matériel'!E64</f>
        <v>0</v>
      </c>
      <c r="E112" s="166" t="s">
        <v>181</v>
      </c>
      <c r="F112" s="166">
        <v>1</v>
      </c>
      <c r="G112" s="167">
        <f>D112*F112</f>
        <v>0</v>
      </c>
      <c r="H112" s="175"/>
      <c r="I112" s="176"/>
      <c r="J112" s="176"/>
    </row>
    <row r="113" spans="1:10" s="177" customFormat="1">
      <c r="A113" s="163" t="s">
        <v>307</v>
      </c>
      <c r="B113" s="164" t="s">
        <v>308</v>
      </c>
      <c r="C113" s="165" t="str">
        <f>'BPU matériel'!A68</f>
        <v>M42</v>
      </c>
      <c r="D113" s="255">
        <f>'BPU matériel'!E68</f>
        <v>0</v>
      </c>
      <c r="E113" s="166" t="s">
        <v>181</v>
      </c>
      <c r="F113" s="166">
        <v>2</v>
      </c>
      <c r="G113" s="167">
        <f>D113*F113</f>
        <v>0</v>
      </c>
      <c r="H113" s="175"/>
      <c r="I113" s="176"/>
      <c r="J113" s="176"/>
    </row>
    <row r="114" spans="1:10" ht="12.75" customHeight="1">
      <c r="A114" s="329" t="s">
        <v>309</v>
      </c>
      <c r="B114" s="343"/>
      <c r="C114" s="220"/>
      <c r="D114" s="173"/>
      <c r="E114" s="172"/>
      <c r="F114" s="172"/>
      <c r="G114" s="174">
        <f>SUM(G112:G113)</f>
        <v>0</v>
      </c>
      <c r="H114" s="168"/>
      <c r="I114" s="153"/>
      <c r="J114" s="153"/>
    </row>
    <row r="115" spans="1:10" ht="18.75" customHeight="1">
      <c r="A115" s="162" t="s">
        <v>310</v>
      </c>
      <c r="B115" s="326" t="s">
        <v>19</v>
      </c>
      <c r="C115" s="347"/>
      <c r="D115" s="347"/>
      <c r="E115" s="347"/>
      <c r="F115" s="347"/>
      <c r="G115" s="347"/>
      <c r="H115" s="348"/>
      <c r="I115" s="153"/>
      <c r="J115" s="153"/>
    </row>
    <row r="116" spans="1:10" s="177" customFormat="1">
      <c r="A116" s="163" t="s">
        <v>311</v>
      </c>
      <c r="B116" s="164" t="s">
        <v>228</v>
      </c>
      <c r="C116" s="165" t="str">
        <f>'BPU matériel'!A115</f>
        <v>M73</v>
      </c>
      <c r="D116" s="190">
        <f>'BPU matériel'!E115</f>
        <v>0</v>
      </c>
      <c r="E116" s="166" t="s">
        <v>181</v>
      </c>
      <c r="F116" s="166">
        <v>1</v>
      </c>
      <c r="G116" s="167">
        <f>D116*F116</f>
        <v>0</v>
      </c>
      <c r="H116" s="175"/>
      <c r="I116" s="176"/>
      <c r="J116" s="176"/>
    </row>
    <row r="117" spans="1:10" s="181" customFormat="1" ht="12.75" customHeight="1">
      <c r="A117" s="163" t="s">
        <v>312</v>
      </c>
      <c r="B117" s="164" t="s">
        <v>231</v>
      </c>
      <c r="C117" s="165" t="str">
        <f>'BPU matériel'!A72</f>
        <v>M46</v>
      </c>
      <c r="D117" s="190">
        <f>'BPU matériel'!E72</f>
        <v>0</v>
      </c>
      <c r="E117" s="166" t="s">
        <v>181</v>
      </c>
      <c r="F117" s="166">
        <v>1</v>
      </c>
      <c r="G117" s="167">
        <f>D117*F117</f>
        <v>0</v>
      </c>
      <c r="H117" s="175"/>
      <c r="I117" s="180"/>
      <c r="J117" s="180"/>
    </row>
    <row r="118" spans="1:10">
      <c r="A118" s="329" t="s">
        <v>313</v>
      </c>
      <c r="B118" s="343"/>
      <c r="C118" s="229"/>
      <c r="D118" s="187"/>
      <c r="E118" s="186"/>
      <c r="F118" s="186"/>
      <c r="G118" s="174">
        <f>SUM(G116:G117)</f>
        <v>0</v>
      </c>
      <c r="H118" s="168"/>
      <c r="I118" s="153"/>
      <c r="J118" s="153"/>
    </row>
    <row r="119" spans="1:10" s="170" customFormat="1" ht="14">
      <c r="A119" s="182"/>
      <c r="B119" s="183" t="s">
        <v>224</v>
      </c>
      <c r="C119" s="220"/>
      <c r="D119" s="179"/>
      <c r="E119" s="172"/>
      <c r="F119" s="172"/>
      <c r="G119" s="185"/>
      <c r="H119" s="168"/>
      <c r="I119" s="169"/>
      <c r="J119" s="169"/>
    </row>
    <row r="120" spans="1:10" ht="12.75" customHeight="1">
      <c r="A120" s="191"/>
      <c r="B120" s="192" t="s">
        <v>314</v>
      </c>
      <c r="C120" s="221"/>
      <c r="D120" s="194"/>
      <c r="E120" s="193"/>
      <c r="F120" s="193"/>
      <c r="G120" s="195">
        <f>SUM(G110+G114+G118)</f>
        <v>0</v>
      </c>
      <c r="H120" s="196"/>
      <c r="I120" s="153"/>
      <c r="J120" s="153"/>
    </row>
    <row r="121" spans="1:10">
      <c r="A121" s="358"/>
      <c r="B121" s="359"/>
      <c r="C121" s="359"/>
      <c r="D121" s="359"/>
      <c r="E121" s="359"/>
      <c r="F121" s="359"/>
      <c r="G121" s="359"/>
      <c r="H121" s="360"/>
      <c r="I121" s="153"/>
      <c r="J121" s="153"/>
    </row>
    <row r="122" spans="1:10">
      <c r="A122" s="161" t="s">
        <v>315</v>
      </c>
      <c r="B122" s="344" t="s">
        <v>246</v>
      </c>
      <c r="C122" s="345"/>
      <c r="D122" s="345"/>
      <c r="E122" s="345"/>
      <c r="F122" s="345"/>
      <c r="G122" s="345"/>
      <c r="H122" s="346"/>
      <c r="I122" s="153"/>
      <c r="J122" s="153"/>
    </row>
    <row r="123" spans="1:10" ht="18.75" customHeight="1">
      <c r="A123" s="162" t="s">
        <v>316</v>
      </c>
      <c r="B123" s="326" t="s">
        <v>415</v>
      </c>
      <c r="C123" s="347"/>
      <c r="D123" s="347"/>
      <c r="E123" s="347"/>
      <c r="F123" s="347"/>
      <c r="G123" s="347"/>
      <c r="H123" s="348"/>
      <c r="I123" s="153"/>
      <c r="J123" s="153"/>
    </row>
    <row r="124" spans="1:10" s="177" customFormat="1">
      <c r="A124" s="163" t="s">
        <v>317</v>
      </c>
      <c r="B124" s="164" t="s">
        <v>318</v>
      </c>
      <c r="C124" s="165" t="str">
        <f>'BPU personnel'!A9</f>
        <v>P2</v>
      </c>
      <c r="D124" s="255">
        <f>'BPU personnel'!C9</f>
        <v>0</v>
      </c>
      <c r="E124" s="166" t="s">
        <v>262</v>
      </c>
      <c r="F124" s="166">
        <v>8</v>
      </c>
      <c r="G124" s="167">
        <f>D124*F124</f>
        <v>0</v>
      </c>
      <c r="H124" s="175"/>
      <c r="I124" s="176"/>
      <c r="J124" s="176"/>
    </row>
    <row r="125" spans="1:10" s="181" customFormat="1" ht="12.75" customHeight="1">
      <c r="A125" s="163" t="s">
        <v>319</v>
      </c>
      <c r="B125" s="164" t="s">
        <v>7</v>
      </c>
      <c r="C125" s="165" t="str">
        <f>'BPU personnel'!A13</f>
        <v>P6</v>
      </c>
      <c r="D125" s="255">
        <f>'BPU personnel'!C13</f>
        <v>0</v>
      </c>
      <c r="E125" s="166" t="s">
        <v>262</v>
      </c>
      <c r="F125" s="166">
        <v>8</v>
      </c>
      <c r="G125" s="167">
        <f>D125*F125</f>
        <v>0</v>
      </c>
      <c r="H125" s="175"/>
      <c r="I125" s="180"/>
      <c r="J125" s="180"/>
    </row>
    <row r="126" spans="1:10" s="181" customFormat="1">
      <c r="A126" s="163" t="s">
        <v>320</v>
      </c>
      <c r="B126" s="200" t="s">
        <v>22</v>
      </c>
      <c r="C126" s="274" t="str">
        <f>'BPU personnel'!A23</f>
        <v>P10</v>
      </c>
      <c r="D126" s="257">
        <f>'BPU personnel'!C23</f>
        <v>0</v>
      </c>
      <c r="E126" s="166" t="s">
        <v>262</v>
      </c>
      <c r="F126" s="166">
        <v>4</v>
      </c>
      <c r="G126" s="167">
        <f>D126*F126</f>
        <v>0</v>
      </c>
      <c r="H126" s="175"/>
      <c r="I126" s="180"/>
      <c r="J126" s="180"/>
    </row>
    <row r="127" spans="1:10" ht="12.75" customHeight="1">
      <c r="A127" s="191"/>
      <c r="B127" s="192" t="s">
        <v>321</v>
      </c>
      <c r="C127" s="204"/>
      <c r="D127" s="194"/>
      <c r="E127" s="193"/>
      <c r="F127" s="193"/>
      <c r="G127" s="195">
        <f>SUM(G124:G126)</f>
        <v>0</v>
      </c>
      <c r="H127" s="196"/>
      <c r="I127" s="153"/>
      <c r="J127" s="153"/>
    </row>
    <row r="128" spans="1:10" ht="11.15" customHeight="1">
      <c r="A128" s="182"/>
      <c r="B128" s="203"/>
      <c r="C128" s="202"/>
      <c r="D128" s="173"/>
      <c r="E128" s="172"/>
      <c r="F128" s="172"/>
      <c r="G128" s="174"/>
      <c r="H128" s="168"/>
      <c r="I128" s="153"/>
      <c r="J128" s="153"/>
    </row>
    <row r="129" spans="1:10">
      <c r="A129" s="191"/>
      <c r="B129" s="205" t="s">
        <v>322</v>
      </c>
      <c r="C129" s="206"/>
      <c r="D129" s="207"/>
      <c r="E129" s="208"/>
      <c r="F129" s="208"/>
      <c r="G129" s="209">
        <f>G120+G127</f>
        <v>0</v>
      </c>
      <c r="H129" s="210"/>
      <c r="I129" s="153"/>
      <c r="J129" s="153"/>
    </row>
    <row r="130" spans="1:10" ht="11.15" customHeight="1">
      <c r="A130" s="182"/>
      <c r="B130" s="197"/>
      <c r="C130" s="202"/>
      <c r="D130" s="173"/>
      <c r="E130" s="172"/>
      <c r="F130" s="172"/>
      <c r="G130" s="185"/>
      <c r="H130" s="168"/>
      <c r="I130" s="153"/>
      <c r="J130" s="153"/>
    </row>
    <row r="131" spans="1:10">
      <c r="A131" s="191"/>
      <c r="B131" s="211" t="s">
        <v>323</v>
      </c>
      <c r="C131" s="206"/>
      <c r="D131" s="207"/>
      <c r="E131" s="208"/>
      <c r="F131" s="208"/>
      <c r="G131" s="209">
        <f>G129*H103</f>
        <v>0</v>
      </c>
      <c r="H131" s="210"/>
      <c r="I131" s="153"/>
      <c r="J131" s="153"/>
    </row>
    <row r="132" spans="1:10" ht="11.15" customHeight="1">
      <c r="A132" s="182"/>
      <c r="B132" s="197"/>
      <c r="C132" s="202"/>
      <c r="D132" s="173"/>
      <c r="E132" s="172"/>
      <c r="F132" s="172"/>
      <c r="G132" s="185"/>
      <c r="H132" s="168"/>
      <c r="I132" s="153"/>
      <c r="J132" s="153"/>
    </row>
    <row r="133" spans="1:10">
      <c r="A133" s="214">
        <v>4</v>
      </c>
      <c r="B133" s="349" t="s">
        <v>75</v>
      </c>
      <c r="C133" s="350"/>
      <c r="D133" s="350"/>
      <c r="E133" s="350"/>
      <c r="F133" s="350"/>
      <c r="G133" s="351"/>
      <c r="H133" s="225">
        <v>1</v>
      </c>
      <c r="I133" s="153"/>
      <c r="J133" s="153"/>
    </row>
    <row r="134" spans="1:10" s="160" customFormat="1" ht="15.5">
      <c r="A134" s="226"/>
      <c r="B134" s="363" t="s">
        <v>325</v>
      </c>
      <c r="C134" s="364"/>
      <c r="D134" s="364"/>
      <c r="E134" s="364"/>
      <c r="F134" s="364"/>
      <c r="G134" s="364"/>
      <c r="H134" s="365"/>
      <c r="I134" s="159"/>
      <c r="J134" s="159"/>
    </row>
    <row r="135" spans="1:10">
      <c r="A135" s="161" t="s">
        <v>437</v>
      </c>
      <c r="B135" s="344" t="s">
        <v>187</v>
      </c>
      <c r="C135" s="345"/>
      <c r="D135" s="345"/>
      <c r="E135" s="345"/>
      <c r="F135" s="345"/>
      <c r="G135" s="345"/>
      <c r="H135" s="346"/>
      <c r="I135" s="153"/>
      <c r="J135" s="153"/>
    </row>
    <row r="136" spans="1:10" ht="18.75" customHeight="1">
      <c r="A136" s="162" t="s">
        <v>438</v>
      </c>
      <c r="B136" s="326" t="s">
        <v>216</v>
      </c>
      <c r="C136" s="347"/>
      <c r="D136" s="347"/>
      <c r="E136" s="347"/>
      <c r="F136" s="347"/>
      <c r="G136" s="347"/>
      <c r="H136" s="348"/>
      <c r="I136" s="153"/>
      <c r="J136" s="153"/>
    </row>
    <row r="137" spans="1:10" s="177" customFormat="1">
      <c r="A137" s="163" t="s">
        <v>439</v>
      </c>
      <c r="B137" s="164" t="s">
        <v>326</v>
      </c>
      <c r="C137" s="165" t="str">
        <f>'BPU matériel'!A60</f>
        <v>M36</v>
      </c>
      <c r="D137" s="255">
        <f>'BPU matériel'!E60</f>
        <v>0</v>
      </c>
      <c r="E137" s="166" t="s">
        <v>181</v>
      </c>
      <c r="F137" s="166">
        <v>24</v>
      </c>
      <c r="G137" s="167">
        <f>D137*F137</f>
        <v>0</v>
      </c>
      <c r="H137" s="175"/>
      <c r="I137" s="176"/>
      <c r="J137" s="176"/>
    </row>
    <row r="138" spans="1:10" s="181" customFormat="1" ht="12.75" customHeight="1">
      <c r="A138" s="163" t="s">
        <v>440</v>
      </c>
      <c r="B138" s="164" t="s">
        <v>328</v>
      </c>
      <c r="C138" s="165" t="str">
        <f>'BPU matériel'!A61</f>
        <v>M37</v>
      </c>
      <c r="D138" s="255">
        <f>'BPU matériel'!E61</f>
        <v>0</v>
      </c>
      <c r="E138" s="166" t="s">
        <v>181</v>
      </c>
      <c r="F138" s="166">
        <v>1</v>
      </c>
      <c r="G138" s="167">
        <f>D138*F138</f>
        <v>0</v>
      </c>
      <c r="H138" s="175"/>
      <c r="I138" s="180"/>
      <c r="J138" s="180"/>
    </row>
    <row r="139" spans="1:10" s="181" customFormat="1" ht="12.75" customHeight="1">
      <c r="A139" s="163" t="s">
        <v>441</v>
      </c>
      <c r="B139" s="164" t="s">
        <v>330</v>
      </c>
      <c r="C139" s="165" t="str">
        <f>'BPU matériel'!A133</f>
        <v>M86</v>
      </c>
      <c r="D139" s="255">
        <f>'BPU matériel'!E133</f>
        <v>0</v>
      </c>
      <c r="E139" s="166" t="s">
        <v>181</v>
      </c>
      <c r="F139" s="166">
        <v>1</v>
      </c>
      <c r="G139" s="167">
        <f>D139*F139</f>
        <v>0</v>
      </c>
      <c r="H139" s="175"/>
      <c r="I139" s="180"/>
      <c r="J139" s="180"/>
    </row>
    <row r="140" spans="1:10" s="181" customFormat="1" ht="12.75" customHeight="1">
      <c r="A140" s="163" t="s">
        <v>442</v>
      </c>
      <c r="B140" s="164" t="s">
        <v>420</v>
      </c>
      <c r="C140" s="165" t="str">
        <f>'BPU matériel'!A119</f>
        <v>M77</v>
      </c>
      <c r="D140" s="255">
        <f>'BPU matériel'!E119</f>
        <v>0</v>
      </c>
      <c r="E140" s="166" t="s">
        <v>181</v>
      </c>
      <c r="F140" s="166">
        <v>6</v>
      </c>
      <c r="G140" s="167">
        <f>D140*F140</f>
        <v>0</v>
      </c>
      <c r="H140" s="175"/>
      <c r="I140" s="180"/>
      <c r="J140" s="180"/>
    </row>
    <row r="141" spans="1:10" ht="12.75" customHeight="1">
      <c r="A141" s="182"/>
      <c r="B141" s="230" t="s">
        <v>224</v>
      </c>
      <c r="C141" s="202"/>
      <c r="D141" s="179"/>
      <c r="E141" s="172"/>
      <c r="F141" s="172"/>
      <c r="G141" s="185"/>
      <c r="H141" s="168"/>
      <c r="I141" s="153"/>
      <c r="J141" s="153"/>
    </row>
    <row r="142" spans="1:10" ht="12.75" customHeight="1">
      <c r="A142" s="191"/>
      <c r="B142" s="192" t="s">
        <v>448</v>
      </c>
      <c r="C142" s="204"/>
      <c r="D142" s="194"/>
      <c r="E142" s="193"/>
      <c r="F142" s="193">
        <v>1</v>
      </c>
      <c r="G142" s="195">
        <f>SUM(G137:G140)</f>
        <v>0</v>
      </c>
      <c r="H142" s="196"/>
      <c r="I142" s="153"/>
      <c r="J142" s="153"/>
    </row>
    <row r="143" spans="1:10">
      <c r="A143" s="358"/>
      <c r="B143" s="359"/>
      <c r="C143" s="359"/>
      <c r="D143" s="359"/>
      <c r="E143" s="359"/>
      <c r="F143" s="359"/>
      <c r="G143" s="359"/>
      <c r="H143" s="360"/>
      <c r="I143" s="153"/>
      <c r="J143" s="153"/>
    </row>
    <row r="144" spans="1:10">
      <c r="A144" s="161" t="s">
        <v>443</v>
      </c>
      <c r="B144" s="344" t="s">
        <v>324</v>
      </c>
      <c r="C144" s="345"/>
      <c r="D144" s="345"/>
      <c r="E144" s="345"/>
      <c r="F144" s="345"/>
      <c r="G144" s="345"/>
      <c r="H144" s="346"/>
      <c r="I144" s="153"/>
      <c r="J144" s="153"/>
    </row>
    <row r="145" spans="1:10" ht="18.75" customHeight="1">
      <c r="A145" s="162" t="s">
        <v>444</v>
      </c>
      <c r="B145" s="326" t="s">
        <v>248</v>
      </c>
      <c r="C145" s="347"/>
      <c r="D145" s="347"/>
      <c r="E145" s="347"/>
      <c r="F145" s="347"/>
      <c r="G145" s="347"/>
      <c r="H145" s="348"/>
      <c r="I145" s="153"/>
      <c r="J145" s="153"/>
    </row>
    <row r="146" spans="1:10" s="177" customFormat="1">
      <c r="A146" s="163" t="s">
        <v>445</v>
      </c>
      <c r="B146" s="164" t="s">
        <v>419</v>
      </c>
      <c r="C146" s="165" t="str">
        <f>'BPU personnel'!A11</f>
        <v>P4</v>
      </c>
      <c r="D146" s="255">
        <f>'BPU personnel'!C11</f>
        <v>0</v>
      </c>
      <c r="E146" s="166" t="s">
        <v>262</v>
      </c>
      <c r="F146" s="166">
        <v>8</v>
      </c>
      <c r="G146" s="167">
        <f>D146*F146</f>
        <v>0</v>
      </c>
      <c r="H146" s="175"/>
      <c r="I146" s="176"/>
      <c r="J146" s="176"/>
    </row>
    <row r="147" spans="1:10" s="181" customFormat="1">
      <c r="A147" s="163" t="s">
        <v>446</v>
      </c>
      <c r="B147" s="164" t="s">
        <v>331</v>
      </c>
      <c r="C147" s="165" t="str">
        <f>'BPU personnel'!A13</f>
        <v>P6</v>
      </c>
      <c r="D147" s="255">
        <f>'BPU personnel'!C13</f>
        <v>0</v>
      </c>
      <c r="E147" s="166" t="s">
        <v>262</v>
      </c>
      <c r="F147" s="166">
        <v>8</v>
      </c>
      <c r="G147" s="167">
        <f>D147*F147</f>
        <v>0</v>
      </c>
      <c r="H147" s="175"/>
      <c r="I147" s="180"/>
      <c r="J147" s="180"/>
    </row>
    <row r="148" spans="1:10" s="181" customFormat="1">
      <c r="A148" s="163" t="s">
        <v>447</v>
      </c>
      <c r="B148" s="164" t="s">
        <v>22</v>
      </c>
      <c r="C148" s="165" t="str">
        <f>'BPU personnel'!A23</f>
        <v>P10</v>
      </c>
      <c r="D148" s="255">
        <f>'BPU personnel'!C23</f>
        <v>0</v>
      </c>
      <c r="E148" s="166" t="s">
        <v>262</v>
      </c>
      <c r="F148" s="166">
        <v>4</v>
      </c>
      <c r="G148" s="167">
        <f>D148*F148</f>
        <v>0</v>
      </c>
      <c r="H148" s="175"/>
      <c r="I148" s="180"/>
      <c r="J148" s="180"/>
    </row>
    <row r="149" spans="1:10">
      <c r="A149" s="329" t="s">
        <v>449</v>
      </c>
      <c r="B149" s="343"/>
      <c r="C149" s="172"/>
      <c r="D149" s="173"/>
      <c r="E149" s="172"/>
      <c r="F149" s="172"/>
      <c r="G149" s="174">
        <f>SUM(G146:G148)</f>
        <v>0</v>
      </c>
      <c r="H149" s="168"/>
      <c r="I149" s="153"/>
      <c r="J149" s="153"/>
    </row>
    <row r="150" spans="1:10" ht="18.75" customHeight="1">
      <c r="A150" s="162" t="s">
        <v>450</v>
      </c>
      <c r="B150" s="326" t="s">
        <v>412</v>
      </c>
      <c r="C150" s="347"/>
      <c r="D150" s="347"/>
      <c r="E150" s="347"/>
      <c r="F150" s="347"/>
      <c r="G150" s="347"/>
      <c r="H150" s="348"/>
      <c r="I150" s="153"/>
      <c r="J150" s="153"/>
    </row>
    <row r="151" spans="1:10" s="181" customFormat="1">
      <c r="A151" s="163" t="s">
        <v>451</v>
      </c>
      <c r="B151" s="164" t="s">
        <v>419</v>
      </c>
      <c r="C151" s="165" t="str">
        <f>'BPU personnel'!A11</f>
        <v>P4</v>
      </c>
      <c r="D151" s="255">
        <f>'BPU personnel'!C11</f>
        <v>0</v>
      </c>
      <c r="E151" s="166" t="s">
        <v>262</v>
      </c>
      <c r="F151" s="166">
        <v>8</v>
      </c>
      <c r="G151" s="167">
        <f>D151*F151</f>
        <v>0</v>
      </c>
      <c r="H151" s="175"/>
      <c r="I151" s="180"/>
      <c r="J151" s="180"/>
    </row>
    <row r="152" spans="1:10" s="181" customFormat="1">
      <c r="A152" s="163" t="s">
        <v>452</v>
      </c>
      <c r="B152" s="164" t="s">
        <v>331</v>
      </c>
      <c r="C152" s="165" t="str">
        <f>'BPU personnel'!A13</f>
        <v>P6</v>
      </c>
      <c r="D152" s="255">
        <f>'BPU personnel'!C13</f>
        <v>0</v>
      </c>
      <c r="E152" s="166" t="s">
        <v>262</v>
      </c>
      <c r="F152" s="166">
        <v>8</v>
      </c>
      <c r="G152" s="167">
        <f>D152*F152</f>
        <v>0</v>
      </c>
      <c r="H152" s="175"/>
      <c r="I152" s="180"/>
      <c r="J152" s="180"/>
    </row>
    <row r="153" spans="1:10" s="181" customFormat="1">
      <c r="A153" s="163" t="s">
        <v>453</v>
      </c>
      <c r="B153" s="265" t="s">
        <v>22</v>
      </c>
      <c r="C153" s="165" t="str">
        <f>'BPU personnel'!A23</f>
        <v>P10</v>
      </c>
      <c r="D153" s="255">
        <f>'BPU personnel'!C23</f>
        <v>0</v>
      </c>
      <c r="E153" s="166" t="s">
        <v>262</v>
      </c>
      <c r="F153" s="166">
        <v>4</v>
      </c>
      <c r="G153" s="167">
        <f>D153*F153</f>
        <v>0</v>
      </c>
      <c r="H153" s="175"/>
      <c r="I153" s="180"/>
      <c r="J153" s="180"/>
    </row>
    <row r="154" spans="1:10">
      <c r="A154" s="329" t="s">
        <v>454</v>
      </c>
      <c r="B154" s="343"/>
      <c r="C154" s="202"/>
      <c r="D154" s="173"/>
      <c r="E154" s="172"/>
      <c r="F154" s="172"/>
      <c r="G154" s="174">
        <f>SUM(G151:G153)</f>
        <v>0</v>
      </c>
      <c r="H154" s="168"/>
      <c r="I154" s="153"/>
      <c r="J154" s="153"/>
    </row>
    <row r="155" spans="1:10" ht="12" customHeight="1">
      <c r="A155" s="191"/>
      <c r="B155" s="192" t="s">
        <v>455</v>
      </c>
      <c r="C155" s="204"/>
      <c r="D155" s="194"/>
      <c r="E155" s="193"/>
      <c r="F155" s="193"/>
      <c r="G155" s="195">
        <f>G149+G154</f>
        <v>0</v>
      </c>
      <c r="H155" s="196"/>
      <c r="I155" s="153"/>
      <c r="J155" s="153"/>
    </row>
    <row r="156" spans="1:10">
      <c r="A156" s="182"/>
      <c r="B156" s="197"/>
      <c r="C156" s="202"/>
      <c r="D156" s="173"/>
      <c r="E156" s="172"/>
      <c r="F156" s="172"/>
      <c r="G156" s="185"/>
      <c r="H156" s="168"/>
      <c r="I156" s="153"/>
      <c r="J156" s="153"/>
    </row>
    <row r="157" spans="1:10">
      <c r="A157" s="191"/>
      <c r="B157" s="205" t="s">
        <v>456</v>
      </c>
      <c r="C157" s="206"/>
      <c r="D157" s="207"/>
      <c r="E157" s="208"/>
      <c r="F157" s="208"/>
      <c r="G157" s="209">
        <f>SUM(G142+G155)</f>
        <v>0</v>
      </c>
      <c r="H157" s="210"/>
      <c r="I157" s="153"/>
      <c r="J157" s="153"/>
    </row>
    <row r="158" spans="1:10">
      <c r="A158" s="182"/>
      <c r="B158" s="197"/>
      <c r="C158" s="202"/>
      <c r="D158" s="173"/>
      <c r="E158" s="172"/>
      <c r="F158" s="172"/>
      <c r="G158" s="185"/>
      <c r="H158" s="168"/>
      <c r="I158" s="153"/>
      <c r="J158" s="153"/>
    </row>
    <row r="159" spans="1:10">
      <c r="A159" s="191"/>
      <c r="B159" s="211" t="s">
        <v>457</v>
      </c>
      <c r="C159" s="206"/>
      <c r="D159" s="207"/>
      <c r="E159" s="208"/>
      <c r="F159" s="208"/>
      <c r="G159" s="209">
        <f>G157*H133</f>
        <v>0</v>
      </c>
      <c r="H159" s="210"/>
      <c r="I159" s="153"/>
      <c r="J159" s="153"/>
    </row>
    <row r="160" spans="1:10" s="218" customFormat="1" ht="21.75" customHeight="1" thickBot="1">
      <c r="A160" s="231"/>
      <c r="B160" s="232"/>
      <c r="C160" s="233"/>
      <c r="D160" s="234"/>
      <c r="E160" s="235"/>
      <c r="F160" s="235"/>
      <c r="G160" s="236"/>
      <c r="H160" s="237"/>
      <c r="I160" s="217"/>
      <c r="J160" s="217"/>
    </row>
    <row r="161" spans="1:8" ht="23.25" customHeight="1">
      <c r="A161" s="238"/>
      <c r="B161" s="266" t="s">
        <v>333</v>
      </c>
      <c r="C161" s="266"/>
      <c r="D161" s="266"/>
      <c r="E161" s="266"/>
      <c r="F161" s="267"/>
      <c r="G161" s="239">
        <f>SUM(G61,G101,G131,G159)</f>
        <v>0</v>
      </c>
      <c r="H161" s="240"/>
    </row>
    <row r="162" spans="1:8" ht="23.25" customHeight="1">
      <c r="A162" s="241"/>
      <c r="B162" s="268" t="s">
        <v>334</v>
      </c>
      <c r="C162" s="268"/>
      <c r="D162" s="268"/>
      <c r="E162" s="268"/>
      <c r="F162" s="269"/>
      <c r="G162" s="242">
        <f>G161*20/100</f>
        <v>0</v>
      </c>
      <c r="H162" s="243"/>
    </row>
    <row r="163" spans="1:8" ht="24" customHeight="1">
      <c r="A163" s="376"/>
      <c r="B163" s="377" t="s">
        <v>335</v>
      </c>
      <c r="C163" s="377"/>
      <c r="D163" s="377"/>
      <c r="E163" s="377"/>
      <c r="F163" s="378"/>
      <c r="G163" s="379">
        <f>G161+G162</f>
        <v>0</v>
      </c>
      <c r="H163" s="380"/>
    </row>
    <row r="164" spans="1:8" ht="36.5" customHeight="1">
      <c r="A164" s="382" t="s">
        <v>464</v>
      </c>
      <c r="B164" s="382"/>
      <c r="C164" s="382"/>
      <c r="D164" s="382"/>
      <c r="E164" s="382"/>
      <c r="F164" s="382"/>
      <c r="G164" s="381">
        <f>G161*4</f>
        <v>0</v>
      </c>
      <c r="H164" s="381"/>
    </row>
    <row r="165" spans="1:8" ht="29" customHeight="1">
      <c r="A165" s="382" t="s">
        <v>463</v>
      </c>
      <c r="B165" s="382"/>
      <c r="C165" s="382"/>
      <c r="D165" s="382"/>
      <c r="E165" s="382"/>
      <c r="F165" s="382"/>
      <c r="G165" s="381">
        <f>G163*4</f>
        <v>0</v>
      </c>
      <c r="H165" s="381"/>
    </row>
  </sheetData>
  <sheetProtection selectLockedCells="1"/>
  <mergeCells count="72">
    <mergeCell ref="A164:F164"/>
    <mergeCell ref="G164:H164"/>
    <mergeCell ref="A165:F165"/>
    <mergeCell ref="G165:H165"/>
    <mergeCell ref="A118:B118"/>
    <mergeCell ref="B85:H85"/>
    <mergeCell ref="B91:H91"/>
    <mergeCell ref="A95:B95"/>
    <mergeCell ref="B1:J1"/>
    <mergeCell ref="B111:H111"/>
    <mergeCell ref="A114:B114"/>
    <mergeCell ref="A102:H102"/>
    <mergeCell ref="B103:G103"/>
    <mergeCell ref="B104:G104"/>
    <mergeCell ref="B105:H105"/>
    <mergeCell ref="B115:H115"/>
    <mergeCell ref="B84:H84"/>
    <mergeCell ref="A64:A66"/>
    <mergeCell ref="B64:G64"/>
    <mergeCell ref="H64:H66"/>
    <mergeCell ref="A154:B154"/>
    <mergeCell ref="A143:H143"/>
    <mergeCell ref="B144:H144"/>
    <mergeCell ref="B145:H145"/>
    <mergeCell ref="A149:B149"/>
    <mergeCell ref="B150:H150"/>
    <mergeCell ref="B133:G133"/>
    <mergeCell ref="B134:H134"/>
    <mergeCell ref="B135:H135"/>
    <mergeCell ref="B136:H136"/>
    <mergeCell ref="A121:H121"/>
    <mergeCell ref="B122:H122"/>
    <mergeCell ref="B123:H123"/>
    <mergeCell ref="A110:B110"/>
    <mergeCell ref="A49:B49"/>
    <mergeCell ref="B50:H50"/>
    <mergeCell ref="A56:B56"/>
    <mergeCell ref="B63:G63"/>
    <mergeCell ref="B79:H79"/>
    <mergeCell ref="A81:B81"/>
    <mergeCell ref="A83:H83"/>
    <mergeCell ref="A89:B89"/>
    <mergeCell ref="B106:H106"/>
    <mergeCell ref="B65:G65"/>
    <mergeCell ref="B66:G66"/>
    <mergeCell ref="B67:H67"/>
    <mergeCell ref="B68:H68"/>
    <mergeCell ref="A78:B78"/>
    <mergeCell ref="A39:B39"/>
    <mergeCell ref="B42:H42"/>
    <mergeCell ref="B43:H43"/>
    <mergeCell ref="A26:B26"/>
    <mergeCell ref="B8:G8"/>
    <mergeCell ref="B9:G9"/>
    <mergeCell ref="H9:H11"/>
    <mergeCell ref="B10:G10"/>
    <mergeCell ref="B11:G11"/>
    <mergeCell ref="B12:H12"/>
    <mergeCell ref="B27:H27"/>
    <mergeCell ref="A30:B30"/>
    <mergeCell ref="B31:H31"/>
    <mergeCell ref="A35:B35"/>
    <mergeCell ref="B36:H36"/>
    <mergeCell ref="A7:G7"/>
    <mergeCell ref="B13:H13"/>
    <mergeCell ref="A23:B23"/>
    <mergeCell ref="B24:H24"/>
    <mergeCell ref="A3:A5"/>
    <mergeCell ref="C3:D3"/>
    <mergeCell ref="G3:G4"/>
    <mergeCell ref="H3:H5"/>
    <mergeCell ref="A6:G6"/>
  </mergeCells>
  <printOptions horizontalCentered="1"/>
  <pageMargins left="0" right="0" top="0.42" bottom="0.36" header="0.17" footer="0.15748031496062992"/>
  <pageSetup paperSize="9" scale="92" fitToHeight="0" orientation="landscape" useFirstPageNumber="1" r:id="rId1"/>
  <headerFooter alignWithMargins="0">
    <oddHeader>&amp;C&amp;"Geneva,Gras"&amp;11DEVIS QUANTITATIF ESTIMATIF - Accord-cadre à bons de commande de prestations audiovisuelles 2021AN-19</oddHeader>
    <oddFooter>&amp;L&amp;"Geneva,Gras"DQE 2021AN-19&amp;R&amp;P/&amp;N</oddFooter>
  </headerFooter>
  <rowBreaks count="1" manualBreakCount="1">
    <brk id="102"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BPU matériel</vt:lpstr>
      <vt:lpstr>BPU personnel</vt:lpstr>
      <vt:lpstr>DQE</vt:lpstr>
      <vt:lpstr>DQE!Impression_des_titres</vt:lpstr>
      <vt:lpstr>DQE!Zone_d_impression</vt:lpstr>
    </vt:vector>
  </TitlesOfParts>
  <Company>ASSEMBLEE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ccastelli</dc:creator>
  <cp:lastModifiedBy>Yoh Kone</cp:lastModifiedBy>
  <cp:lastPrinted>2023-05-16T13:31:32Z</cp:lastPrinted>
  <dcterms:created xsi:type="dcterms:W3CDTF">2012-10-24T10:47:55Z</dcterms:created>
  <dcterms:modified xsi:type="dcterms:W3CDTF">2025-11-06T09:44:08Z</dcterms:modified>
</cp:coreProperties>
</file>